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計算書" sheetId="1" r:id="rId1"/>
  </sheets>
  <definedNames>
    <definedName name="last" localSheetId="0">'計算書'!#REF!</definedName>
    <definedName name="_xlnm.Print_Area" localSheetId="0">'計算書'!$A$1:$H$38</definedName>
  </definedNames>
  <calcPr fullCalcOnLoad="1"/>
</workbook>
</file>

<file path=xl/comments1.xml><?xml version="1.0" encoding="utf-8"?>
<comments xmlns="http://schemas.openxmlformats.org/spreadsheetml/2006/main">
  <authors>
    <author>作成者</author>
  </authors>
  <commentList>
    <comment ref="F8" authorId="0">
      <text>
        <r>
          <rPr>
            <b/>
            <sz val="9"/>
            <rFont val="ＭＳ Ｐゴシック"/>
            <family val="3"/>
          </rPr>
          <t>申請する期間の末日を数字で入力してください。
（例）「31日」の場合「31」を入力</t>
        </r>
      </text>
    </comment>
    <comment ref="B8" authorId="0">
      <text>
        <r>
          <rPr>
            <b/>
            <sz val="9"/>
            <rFont val="ＭＳ Ｐゴシック"/>
            <family val="3"/>
          </rPr>
          <t>申請する年を数字で入力してください。
（例）「令和3年」の場合「3」を入力</t>
        </r>
      </text>
    </comment>
    <comment ref="C8" authorId="0">
      <text>
        <r>
          <rPr>
            <b/>
            <sz val="9"/>
            <rFont val="ＭＳ Ｐゴシック"/>
            <family val="3"/>
          </rPr>
          <t>申請する月を数字で入力してください。
（例）「4月」の場合「4」を入力</t>
        </r>
      </text>
    </comment>
    <comment ref="D8" authorId="0">
      <text>
        <r>
          <rPr>
            <b/>
            <sz val="9"/>
            <rFont val="ＭＳ Ｐゴシック"/>
            <family val="3"/>
          </rPr>
          <t>申請する期間の初日を数字で入力してください。
（例）「1日」の場合「1」を入力</t>
        </r>
      </text>
    </comment>
  </commentList>
</comments>
</file>

<file path=xl/sharedStrings.xml><?xml version="1.0" encoding="utf-8"?>
<sst xmlns="http://schemas.openxmlformats.org/spreadsheetml/2006/main" count="53" uniqueCount="42">
  <si>
    <t>別記様式第２号（第５条関係）</t>
  </si>
  <si>
    <t>申請者　</t>
  </si>
  <si>
    <t>円</t>
  </si>
  <si>
    <t>②</t>
  </si>
  <si>
    <t>④</t>
  </si>
  <si>
    <t>⑦</t>
  </si>
  <si>
    <t>（記入要領）</t>
  </si>
  <si>
    <t>高山市新型コロナウイルス対策勤労者休業支援事業補助金交付申請額計算書</t>
  </si>
  <si>
    <t>事業所名</t>
  </si>
  <si>
    <t>日間</t>
  </si>
  <si>
    <t>①</t>
  </si>
  <si>
    <t>③</t>
  </si>
  <si>
    <t>⑤</t>
  </si>
  <si>
    <r>
      <t>⑵　</t>
    </r>
    <r>
      <rPr>
        <sz val="11"/>
        <color indexed="8"/>
        <rFont val="ＭＳ 明朝"/>
        <family val="1"/>
      </rPr>
      <t>⑴</t>
    </r>
    <r>
      <rPr>
        <sz val="11"/>
        <color indexed="8"/>
        <rFont val="ＭＳ Ｐ明朝"/>
        <family val="1"/>
      </rPr>
      <t>の期間のうち４時間以上就労等した日数</t>
    </r>
  </si>
  <si>
    <t>⑴　支援金・給付金の対象
　として申請する期間</t>
  </si>
  <si>
    <t>～</t>
  </si>
  <si>
    <r>
      <t>⑶　</t>
    </r>
    <r>
      <rPr>
        <sz val="11"/>
        <color indexed="8"/>
        <rFont val="ＭＳ 明朝"/>
        <family val="1"/>
      </rPr>
      <t>⑴</t>
    </r>
    <r>
      <rPr>
        <sz val="11"/>
        <color indexed="8"/>
        <rFont val="ＭＳ Ｐ明朝"/>
        <family val="1"/>
      </rPr>
      <t>の期間のうち４時間未満就労等した日数</t>
    </r>
  </si>
  <si>
    <r>
      <t>⑷　</t>
    </r>
    <r>
      <rPr>
        <sz val="11"/>
        <color indexed="8"/>
        <rFont val="ＭＳ 明朝"/>
        <family val="1"/>
      </rPr>
      <t>⑶の</t>
    </r>
    <r>
      <rPr>
        <sz val="11"/>
        <color indexed="8"/>
        <rFont val="ＭＳ Ｐ明朝"/>
        <family val="1"/>
      </rPr>
      <t>日数のうち事業主から一部時間単位で休業を命じられた日数</t>
    </r>
  </si>
  <si>
    <r>
      <rPr>
        <sz val="11"/>
        <color indexed="8"/>
        <rFont val="ＭＳ 明朝"/>
        <family val="1"/>
      </rPr>
      <t>⑹</t>
    </r>
    <r>
      <rPr>
        <sz val="11"/>
        <color indexed="8"/>
        <rFont val="ＭＳ Ｐ明朝"/>
        <family val="1"/>
      </rPr>
      <t>　休業前賃金額（令和　　　　年　　　　月分）</t>
    </r>
  </si>
  <si>
    <t>⑥</t>
  </si>
  <si>
    <r>
      <rPr>
        <sz val="11"/>
        <color indexed="8"/>
        <rFont val="ＭＳ 明朝"/>
        <family val="1"/>
      </rPr>
      <t>⑺</t>
    </r>
    <r>
      <rPr>
        <sz val="11"/>
        <color indexed="8"/>
        <rFont val="ＭＳ Ｐ明朝"/>
        <family val="1"/>
      </rPr>
      <t>　休業前賃金額（令和　　　　年　　　　月分）</t>
    </r>
  </si>
  <si>
    <r>
      <rPr>
        <sz val="11"/>
        <color indexed="8"/>
        <rFont val="ＭＳ 明朝"/>
        <family val="1"/>
      </rPr>
      <t>⑻</t>
    </r>
    <r>
      <rPr>
        <sz val="11"/>
        <color indexed="8"/>
        <rFont val="ＭＳ Ｐ明朝"/>
        <family val="1"/>
      </rPr>
      <t>　休業前賃金額（令和　　　　年　　　　月分）</t>
    </r>
  </si>
  <si>
    <t>⑧</t>
  </si>
  <si>
    <r>
      <rPr>
        <sz val="11"/>
        <color indexed="8"/>
        <rFont val="ＭＳ 明朝"/>
        <family val="1"/>
      </rPr>
      <t>⒀</t>
    </r>
    <r>
      <rPr>
        <sz val="11"/>
        <color indexed="8"/>
        <rFont val="ＭＳ Ｐ明朝"/>
        <family val="1"/>
      </rPr>
      <t xml:space="preserve">　補助額
</t>
    </r>
    <r>
      <rPr>
        <sz val="9"/>
        <color indexed="8"/>
        <rFont val="ＭＳ Ｐ明朝"/>
        <family val="1"/>
      </rPr>
      <t>※小数点以下の端数がある場合は、切り捨てること。</t>
    </r>
  </si>
  <si>
    <r>
      <rPr>
        <sz val="11"/>
        <color indexed="8"/>
        <rFont val="ＭＳ 明朝"/>
        <family val="1"/>
      </rPr>
      <t>⑿</t>
    </r>
    <r>
      <rPr>
        <sz val="11"/>
        <color indexed="8"/>
        <rFont val="ＭＳ Ｐ明朝"/>
        <family val="1"/>
      </rPr>
      <t xml:space="preserve">　国の支給額
</t>
    </r>
    <r>
      <rPr>
        <sz val="9"/>
        <color indexed="8"/>
        <rFont val="ＭＳ Ｐ明朝"/>
        <family val="1"/>
      </rPr>
      <t>※小数点以下の端数がある場合は、切り捨てること。</t>
    </r>
  </si>
  <si>
    <r>
      <rPr>
        <sz val="11"/>
        <color indexed="8"/>
        <rFont val="ＭＳ 明朝"/>
        <family val="1"/>
      </rPr>
      <t>⑽</t>
    </r>
    <r>
      <rPr>
        <sz val="11"/>
        <color indexed="8"/>
        <rFont val="ＭＳ Ｐ明朝"/>
        <family val="1"/>
      </rPr>
      <t xml:space="preserve">　平均賃金日額
</t>
    </r>
    <r>
      <rPr>
        <sz val="9"/>
        <color indexed="8"/>
        <rFont val="ＭＳ Ｐ明朝"/>
        <family val="1"/>
      </rPr>
      <t>※小数点以下の端数がある場合は、切り捨てること。</t>
    </r>
  </si>
  <si>
    <r>
      <rPr>
        <sz val="11"/>
        <color indexed="8"/>
        <rFont val="ＭＳ 明朝"/>
        <family val="1"/>
      </rPr>
      <t>⑼</t>
    </r>
    <r>
      <rPr>
        <sz val="11"/>
        <color indexed="8"/>
        <rFont val="ＭＳ Ｐ明朝"/>
        <family val="1"/>
      </rPr>
      <t xml:space="preserve">　日数
</t>
    </r>
    <r>
      <rPr>
        <sz val="9"/>
        <color indexed="8"/>
        <rFont val="ＭＳ Ｐ明朝"/>
        <family val="1"/>
      </rPr>
      <t>※休業前賃金額が３か月分ある場合は９０日、２か月分の
　場合は６０日、１か月分の場合は３０日を記載</t>
    </r>
  </si>
  <si>
    <t>日</t>
  </si>
  <si>
    <t>⑨</t>
  </si>
  <si>
    <t>⑩（（⑥＋⑦＋⑧）／⑨）</t>
  </si>
  <si>
    <t>⑫（⑪×⑤）</t>
  </si>
  <si>
    <t>⑬（（⑩－⑪）×⑤）</t>
  </si>
  <si>
    <t xml:space="preserve">　１　⑴欄には、新型コロナウイルス感染症対応休業支援金休業支援金・給付金支給申請書
　　（以下「国の支給申請書」という。）における「８　支援金・給付金の対象として申請
　　する期間」欄に記載された申請期間のうち、いずれか一月の期間を記載すること。（※
　　一月ごとに作成）
　２　⑵欄には、国の支給申請書における「９　８の期間のうち休業事業所で４時間以上就
　　労等した日数」欄で、⑴欄の期間に対応した日数があれば記載すること。
　３　⑶欄には、国の支給申請書における「１０　８の期間のうち休業事業所で４時間未満
　　就労等した日数」欄で、⑴欄の期間に対応した日数があれば記載すること。
　４　⑷欄には、国の支給申請書における「１１　１０の報告日のうち事業主から一部時間
　　単位で休業を命じられた日数」欄で、⑴欄の期間に対応した日数があれば記載するこ
　　と。
　５　⑹～⑻欄には、国の支給申請書における「１２　休業前賃金額」の①～③欄に記載さ
　　れた時期と金額をそれぞれ記載すること。
　６　⑪欄は、「⑩×０．８」で計算すること。ただし、申請者が大企業の非正規雇用労働
　　者で、かつ、⑴欄が令和２年４月１日から令和２年６月３０日までの期間を含む場合
　　は、「⑩×０．６」で計算すること。
</t>
  </si>
  <si>
    <t>）</t>
  </si>
  <si>
    <t>⑪（⑩　×</t>
  </si>
  <si>
    <t>【原則的な措置】</t>
  </si>
  <si>
    <r>
      <rPr>
        <sz val="11"/>
        <color indexed="8"/>
        <rFont val="ＭＳ 明朝"/>
        <family val="1"/>
      </rPr>
      <t>⑸</t>
    </r>
    <r>
      <rPr>
        <sz val="11"/>
        <color indexed="8"/>
        <rFont val="ＭＳ Ｐ明朝"/>
        <family val="1"/>
      </rPr>
      <t>　</t>
    </r>
    <r>
      <rPr>
        <sz val="11"/>
        <color indexed="8"/>
        <rFont val="ＭＳ 明朝"/>
        <family val="1"/>
      </rPr>
      <t>支給日数　〔①－｛②＋（③－④）＋（④×１／２）｝〕</t>
    </r>
  </si>
  <si>
    <t>上限日額↓（削除禁止）</t>
  </si>
  <si>
    <r>
      <rPr>
        <sz val="11"/>
        <color indexed="8"/>
        <rFont val="ＭＳ 明朝"/>
        <family val="1"/>
      </rPr>
      <t>⑾</t>
    </r>
    <r>
      <rPr>
        <sz val="11"/>
        <color indexed="8"/>
        <rFont val="ＭＳ Ｐ明朝"/>
        <family val="1"/>
      </rPr>
      <t>　支援金・給付金単価</t>
    </r>
  </si>
  <si>
    <t>令和　年</t>
  </si>
  <si>
    <t>月</t>
  </si>
  <si>
    <t>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</si>
</sst>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quot;日&quot;"/>
    <numFmt numFmtId="182" formatCode="0&quot;日&quot;"/>
    <numFmt numFmtId="183" formatCode="#&quot;月&quot;"/>
    <numFmt numFmtId="184" formatCode="&quot;令&quot;&quot;和&quot;#&quot;年&quot;"/>
    <numFmt numFmtId="185" formatCode="[$-F800]dddd\,\ mmmm\ dd\,\ yyyy"/>
    <numFmt numFmtId="186" formatCode="#,##0.0;[Red]\-#,##0.0"/>
  </numFmts>
  <fonts count="60">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1"/>
      <color indexed="8"/>
      <name val="ＭＳ 明朝"/>
      <family val="1"/>
    </font>
    <font>
      <sz val="9"/>
      <color indexed="8"/>
      <name val="ＭＳ Ｐ明朝"/>
      <family val="1"/>
    </font>
    <font>
      <b/>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22"/>
      <color indexed="8"/>
      <name val="ＭＳ Ｐ明朝"/>
      <family val="1"/>
    </font>
    <font>
      <sz val="11"/>
      <color indexed="10"/>
      <name val="ＭＳ 明朝"/>
      <family val="1"/>
    </font>
    <font>
      <sz val="14"/>
      <color indexed="8"/>
      <name val="ＭＳ Ｐ明朝"/>
      <family val="1"/>
    </font>
    <font>
      <sz val="14"/>
      <color indexed="8"/>
      <name val="ＭＳ Ｐゴシック"/>
      <family val="3"/>
    </font>
    <font>
      <sz val="22"/>
      <color indexed="8"/>
      <name val="ＭＳ Ｐゴシック"/>
      <family val="3"/>
    </font>
    <font>
      <sz val="9"/>
      <color indexed="8"/>
      <name val="ＭＳ Ｐゴシック"/>
      <family val="3"/>
    </font>
    <font>
      <sz val="10"/>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1"/>
      <color theme="1"/>
      <name val="ＭＳ 明朝"/>
      <family val="1"/>
    </font>
    <font>
      <sz val="22"/>
      <color theme="1"/>
      <name val="ＭＳ Ｐ明朝"/>
      <family val="1"/>
    </font>
    <font>
      <sz val="11"/>
      <color rgb="FFFF0000"/>
      <name val="ＭＳ 明朝"/>
      <family val="1"/>
    </font>
    <font>
      <sz val="22"/>
      <color theme="1"/>
      <name val="Calibri"/>
      <family val="3"/>
    </font>
    <font>
      <sz val="10"/>
      <color theme="1"/>
      <name val="ＭＳ Ｐ明朝"/>
      <family val="1"/>
    </font>
    <font>
      <sz val="9"/>
      <color theme="1"/>
      <name val="Calibri"/>
      <family val="3"/>
    </font>
    <font>
      <sz val="14"/>
      <color theme="1"/>
      <name val="ＭＳ Ｐ明朝"/>
      <family val="1"/>
    </font>
    <font>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70">
    <xf numFmtId="0" fontId="0"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Continuous" vertical="center"/>
    </xf>
    <xf numFmtId="0" fontId="51" fillId="0" borderId="0" xfId="0" applyFont="1" applyAlignment="1">
      <alignment vertical="center"/>
    </xf>
    <xf numFmtId="0" fontId="50" fillId="0" borderId="10" xfId="0" applyFont="1" applyBorder="1" applyAlignment="1">
      <alignment horizontal="right" vertical="center" wrapText="1"/>
    </xf>
    <xf numFmtId="0" fontId="50" fillId="0" borderId="0" xfId="0" applyFont="1" applyBorder="1" applyAlignment="1">
      <alignment vertical="top" wrapText="1"/>
    </xf>
    <xf numFmtId="38" fontId="52" fillId="9" borderId="11" xfId="49" applyFont="1" applyFill="1" applyBorder="1" applyAlignment="1" applyProtection="1">
      <alignment horizontal="right" vertical="center" wrapText="1"/>
      <protection locked="0"/>
    </xf>
    <xf numFmtId="0" fontId="50" fillId="0" borderId="12" xfId="0" applyFont="1" applyBorder="1" applyAlignment="1">
      <alignment horizontal="right" wrapText="1"/>
    </xf>
    <xf numFmtId="0" fontId="50" fillId="0" borderId="13" xfId="0" applyFont="1" applyBorder="1" applyAlignment="1">
      <alignment horizontal="center" vertical="center" shrinkToFit="1"/>
    </xf>
    <xf numFmtId="0" fontId="50" fillId="0" borderId="12" xfId="0" applyFont="1" applyBorder="1" applyAlignment="1">
      <alignment horizontal="center" wrapText="1"/>
    </xf>
    <xf numFmtId="0" fontId="0" fillId="0" borderId="0" xfId="0" applyFill="1" applyBorder="1" applyAlignment="1">
      <alignment vertical="center" shrinkToFit="1"/>
    </xf>
    <xf numFmtId="0" fontId="50" fillId="0" borderId="0" xfId="0" applyFont="1" applyBorder="1" applyAlignment="1">
      <alignment vertical="top"/>
    </xf>
    <xf numFmtId="0" fontId="50" fillId="0" borderId="10" xfId="0" applyFont="1" applyBorder="1" applyAlignment="1">
      <alignment horizontal="right" vertical="center"/>
    </xf>
    <xf numFmtId="38" fontId="52" fillId="0" borderId="11" xfId="49" applyFont="1" applyFill="1" applyBorder="1" applyAlignment="1" applyProtection="1">
      <alignment horizontal="right" vertical="center" wrapText="1"/>
      <protection locked="0"/>
    </xf>
    <xf numFmtId="0" fontId="50" fillId="9" borderId="0" xfId="0" applyFont="1" applyFill="1" applyBorder="1" applyAlignment="1">
      <alignment vertical="top"/>
    </xf>
    <xf numFmtId="0" fontId="53" fillId="0" borderId="0" xfId="0" applyFont="1" applyAlignment="1">
      <alignment vertical="center"/>
    </xf>
    <xf numFmtId="0" fontId="0" fillId="0" borderId="14" xfId="0" applyBorder="1" applyAlignment="1">
      <alignment vertical="center" shrinkToFit="1"/>
    </xf>
    <xf numFmtId="0" fontId="50" fillId="0" borderId="0" xfId="0" applyFont="1" applyAlignment="1">
      <alignment horizontal="right" vertical="center"/>
    </xf>
    <xf numFmtId="0" fontId="50" fillId="0" borderId="14" xfId="0" applyFont="1" applyBorder="1" applyAlignment="1">
      <alignment vertical="center"/>
    </xf>
    <xf numFmtId="0" fontId="0" fillId="0" borderId="14" xfId="0" applyBorder="1" applyAlignment="1">
      <alignment vertical="center"/>
    </xf>
    <xf numFmtId="0" fontId="51" fillId="0" borderId="0" xfId="0" applyFont="1" applyAlignment="1">
      <alignment vertical="top" wrapText="1"/>
    </xf>
    <xf numFmtId="0" fontId="0" fillId="0" borderId="0" xfId="0" applyAlignment="1">
      <alignment vertical="top" wrapText="1"/>
    </xf>
    <xf numFmtId="0" fontId="50" fillId="0" borderId="14" xfId="0" applyFont="1" applyBorder="1" applyAlignment="1">
      <alignment vertical="center" shrinkToFit="1"/>
    </xf>
    <xf numFmtId="0" fontId="50" fillId="0" borderId="0" xfId="0" applyFont="1" applyAlignment="1">
      <alignment vertical="center"/>
    </xf>
    <xf numFmtId="14" fontId="50" fillId="0" borderId="0" xfId="0" applyNumberFormat="1" applyFont="1" applyAlignment="1">
      <alignment vertical="center"/>
    </xf>
    <xf numFmtId="186" fontId="52" fillId="0" borderId="11" xfId="49" applyNumberFormat="1" applyFont="1" applyFill="1" applyBorder="1" applyAlignment="1" applyProtection="1">
      <alignment horizontal="right" vertical="center" wrapText="1"/>
      <protection locked="0"/>
    </xf>
    <xf numFmtId="0" fontId="51" fillId="0" borderId="0" xfId="0" applyFont="1" applyAlignment="1">
      <alignment vertical="top" wrapText="1"/>
    </xf>
    <xf numFmtId="0" fontId="3" fillId="0" borderId="15" xfId="0" applyFont="1" applyBorder="1" applyAlignment="1">
      <alignment vertical="center" wrapText="1" shrinkToFit="1"/>
    </xf>
    <xf numFmtId="0" fontId="0" fillId="0" borderId="14"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11" xfId="0" applyBorder="1" applyAlignment="1">
      <alignment vertical="center" shrinkToFit="1"/>
    </xf>
    <xf numFmtId="0" fontId="0" fillId="0" borderId="18" xfId="0" applyBorder="1" applyAlignment="1">
      <alignment vertical="center" shrinkToFit="1"/>
    </xf>
    <xf numFmtId="38" fontId="52" fillId="0" borderId="11" xfId="49" applyFont="1" applyFill="1" applyBorder="1" applyAlignment="1">
      <alignment vertical="center"/>
    </xf>
    <xf numFmtId="38" fontId="54" fillId="0" borderId="11" xfId="49" applyFont="1" applyFill="1" applyBorder="1" applyAlignment="1">
      <alignment vertical="center"/>
    </xf>
    <xf numFmtId="0" fontId="50" fillId="0" borderId="15" xfId="0" applyFont="1" applyBorder="1" applyAlignment="1">
      <alignment vertical="center" wrapText="1" shrinkToFit="1"/>
    </xf>
    <xf numFmtId="0" fontId="55" fillId="0" borderId="14" xfId="0" applyFont="1" applyBorder="1" applyAlignment="1">
      <alignment vertical="top" wrapText="1" shrinkToFit="1"/>
    </xf>
    <xf numFmtId="0" fontId="55" fillId="0" borderId="14" xfId="0" applyFont="1" applyBorder="1" applyAlignment="1">
      <alignment vertical="top" wrapText="1"/>
    </xf>
    <xf numFmtId="0" fontId="0" fillId="0" borderId="0" xfId="0" applyAlignment="1">
      <alignment vertical="top" wrapText="1"/>
    </xf>
    <xf numFmtId="0" fontId="50" fillId="0" borderId="14" xfId="0" applyFont="1" applyBorder="1" applyAlignment="1">
      <alignment vertical="center"/>
    </xf>
    <xf numFmtId="0" fontId="0" fillId="0" borderId="14" xfId="0" applyBorder="1" applyAlignment="1">
      <alignment vertical="center"/>
    </xf>
    <xf numFmtId="0" fontId="56" fillId="0" borderId="17" xfId="0" applyFont="1" applyBorder="1" applyAlignment="1">
      <alignment vertical="center" wrapText="1" shrinkToFit="1"/>
    </xf>
    <xf numFmtId="0" fontId="50" fillId="0" borderId="15" xfId="0" applyFont="1" applyBorder="1" applyAlignment="1">
      <alignment vertical="center" shrinkToFit="1"/>
    </xf>
    <xf numFmtId="38" fontId="52" fillId="9" borderId="11" xfId="49" applyFont="1" applyFill="1" applyBorder="1" applyAlignment="1">
      <alignment vertical="center"/>
    </xf>
    <xf numFmtId="38" fontId="54" fillId="9" borderId="11" xfId="49" applyFont="1" applyFill="1" applyBorder="1" applyAlignment="1">
      <alignment vertical="center"/>
    </xf>
    <xf numFmtId="0" fontId="50" fillId="0" borderId="14" xfId="0" applyFont="1" applyBorder="1" applyAlignment="1">
      <alignment vertical="center" shrinkToFit="1"/>
    </xf>
    <xf numFmtId="0" fontId="0" fillId="0" borderId="16" xfId="0" applyBorder="1" applyAlignment="1">
      <alignment vertical="center"/>
    </xf>
    <xf numFmtId="0" fontId="50" fillId="0" borderId="17" xfId="0" applyFont="1" applyBorder="1" applyAlignment="1">
      <alignment vertical="center" shrinkToFit="1"/>
    </xf>
    <xf numFmtId="0" fontId="50" fillId="0" borderId="11" xfId="0" applyFont="1" applyBorder="1" applyAlignment="1">
      <alignment vertical="center" shrinkToFit="1"/>
    </xf>
    <xf numFmtId="0" fontId="0" fillId="0" borderId="18" xfId="0" applyBorder="1" applyAlignment="1">
      <alignment vertical="center"/>
    </xf>
    <xf numFmtId="0" fontId="50" fillId="0" borderId="0" xfId="0" applyFont="1" applyAlignment="1">
      <alignment horizontal="right" vertical="center"/>
    </xf>
    <xf numFmtId="0" fontId="0" fillId="0" borderId="0" xfId="0" applyAlignment="1">
      <alignment horizontal="right" vertical="center"/>
    </xf>
    <xf numFmtId="0" fontId="50" fillId="9" borderId="11" xfId="0" applyFont="1" applyFill="1" applyBorder="1" applyAlignment="1">
      <alignment horizontal="center" vertical="center" shrinkToFit="1"/>
    </xf>
    <xf numFmtId="0" fontId="0" fillId="0" borderId="11" xfId="0" applyBorder="1" applyAlignment="1">
      <alignment horizontal="center" vertical="center" shrinkToFit="1"/>
    </xf>
    <xf numFmtId="0" fontId="57" fillId="9" borderId="19" xfId="0" applyFont="1" applyFill="1" applyBorder="1" applyAlignment="1">
      <alignment horizontal="center" vertical="center" shrinkToFit="1"/>
    </xf>
    <xf numFmtId="0" fontId="57" fillId="9" borderId="20" xfId="0" applyFont="1" applyFill="1" applyBorder="1" applyAlignment="1">
      <alignment horizontal="center" vertical="center" shrinkToFit="1"/>
    </xf>
    <xf numFmtId="0" fontId="58" fillId="9" borderId="20" xfId="0" applyFont="1" applyFill="1" applyBorder="1" applyAlignment="1">
      <alignment vertical="center" shrinkToFit="1"/>
    </xf>
    <xf numFmtId="0" fontId="58" fillId="9" borderId="21" xfId="0" applyFont="1" applyFill="1" applyBorder="1" applyAlignment="1">
      <alignment vertical="center" shrinkToFit="1"/>
    </xf>
    <xf numFmtId="0" fontId="51" fillId="0" borderId="15" xfId="0" applyFont="1" applyBorder="1" applyAlignment="1">
      <alignment vertical="center" wrapText="1"/>
    </xf>
    <xf numFmtId="0" fontId="0" fillId="0" borderId="17" xfId="0" applyBorder="1" applyAlignment="1">
      <alignment vertical="center" wrapText="1"/>
    </xf>
    <xf numFmtId="184" fontId="57" fillId="9" borderId="22" xfId="0" applyNumberFormat="1" applyFont="1" applyFill="1" applyBorder="1" applyAlignment="1">
      <alignment horizontal="right" vertical="center"/>
    </xf>
    <xf numFmtId="184" fontId="58" fillId="9" borderId="23" xfId="0" applyNumberFormat="1" applyFont="1" applyFill="1" applyBorder="1" applyAlignment="1">
      <alignment horizontal="right" vertical="center"/>
    </xf>
    <xf numFmtId="183" fontId="57" fillId="9" borderId="14" xfId="0" applyNumberFormat="1" applyFont="1" applyFill="1" applyBorder="1" applyAlignment="1">
      <alignment horizontal="right" vertical="center"/>
    </xf>
    <xf numFmtId="183" fontId="57" fillId="9" borderId="11" xfId="0" applyNumberFormat="1" applyFont="1" applyFill="1" applyBorder="1" applyAlignment="1">
      <alignment horizontal="right" vertical="center"/>
    </xf>
    <xf numFmtId="181" fontId="57" fillId="9" borderId="14" xfId="0" applyNumberFormat="1" applyFont="1" applyFill="1" applyBorder="1" applyAlignment="1">
      <alignment horizontal="right" vertical="center"/>
    </xf>
    <xf numFmtId="181" fontId="58" fillId="9" borderId="11" xfId="0" applyNumberFormat="1" applyFont="1" applyFill="1" applyBorder="1" applyAlignment="1">
      <alignment horizontal="right" vertical="center"/>
    </xf>
    <xf numFmtId="0" fontId="0" fillId="0" borderId="14" xfId="0" applyBorder="1" applyAlignment="1">
      <alignment horizontal="center" vertical="center"/>
    </xf>
    <xf numFmtId="0" fontId="0" fillId="0" borderId="11" xfId="0" applyBorder="1" applyAlignment="1">
      <alignment horizontal="center" vertical="center"/>
    </xf>
    <xf numFmtId="181" fontId="57" fillId="9" borderId="16" xfId="0" applyNumberFormat="1" applyFont="1" applyFill="1" applyBorder="1" applyAlignment="1">
      <alignment horizontal="right" vertical="center"/>
    </xf>
    <xf numFmtId="181" fontId="57" fillId="9" borderId="18"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1"/>
  <sheetViews>
    <sheetView showZeros="0" tabSelected="1" view="pageBreakPreview" zoomScaleSheetLayoutView="100" workbookViewId="0" topLeftCell="A1">
      <selection activeCell="D5" sqref="D5:G5"/>
    </sheetView>
  </sheetViews>
  <sheetFormatPr defaultColWidth="9.140625" defaultRowHeight="15"/>
  <cols>
    <col min="1" max="1" width="25.00390625" style="1" customWidth="1"/>
    <col min="2" max="2" width="11.57421875" style="1" customWidth="1"/>
    <col min="3" max="3" width="6.421875" style="1" customWidth="1"/>
    <col min="4" max="4" width="6.57421875" style="1" customWidth="1"/>
    <col min="5" max="5" width="3.00390625" style="1" customWidth="1"/>
    <col min="6" max="6" width="6.57421875" style="1" customWidth="1"/>
    <col min="7" max="7" width="20.57421875" style="1" customWidth="1"/>
    <col min="8" max="8" width="4.57421875" style="1" customWidth="1"/>
    <col min="9" max="9" width="9.00390625" style="1" customWidth="1"/>
    <col min="10" max="10" width="9.421875" style="1" bestFit="1" customWidth="1"/>
    <col min="11" max="16384" width="9.00390625" style="1" customWidth="1"/>
  </cols>
  <sheetData>
    <row r="1" spans="1:8" ht="13.5">
      <c r="A1" s="1" t="s">
        <v>0</v>
      </c>
      <c r="H1" s="17" t="s">
        <v>35</v>
      </c>
    </row>
    <row r="2" ht="13.5"/>
    <row r="3" spans="1:8" ht="22.5" customHeight="1">
      <c r="A3" s="2" t="s">
        <v>7</v>
      </c>
      <c r="B3" s="2"/>
      <c r="C3" s="2"/>
      <c r="D3" s="2"/>
      <c r="E3" s="2"/>
      <c r="F3" s="2"/>
      <c r="G3" s="2"/>
      <c r="H3" s="2"/>
    </row>
    <row r="4" ht="13.5"/>
    <row r="5" spans="2:8" ht="22.5" customHeight="1" thickBot="1">
      <c r="B5" s="50" t="s">
        <v>1</v>
      </c>
      <c r="C5" s="51"/>
      <c r="D5" s="52"/>
      <c r="E5" s="53"/>
      <c r="F5" s="53"/>
      <c r="G5" s="53"/>
      <c r="H5" s="10"/>
    </row>
    <row r="6" ht="14.25" thickBot="1"/>
    <row r="7" spans="1:8" ht="39" customHeight="1" thickBot="1">
      <c r="A7" s="8" t="s">
        <v>8</v>
      </c>
      <c r="B7" s="54"/>
      <c r="C7" s="55"/>
      <c r="D7" s="56"/>
      <c r="E7" s="56"/>
      <c r="F7" s="56"/>
      <c r="G7" s="56"/>
      <c r="H7" s="57"/>
    </row>
    <row r="8" spans="1:8" ht="15" customHeight="1">
      <c r="A8" s="58" t="s">
        <v>14</v>
      </c>
      <c r="B8" s="60" t="s">
        <v>39</v>
      </c>
      <c r="C8" s="62" t="s">
        <v>40</v>
      </c>
      <c r="D8" s="64" t="s">
        <v>41</v>
      </c>
      <c r="E8" s="66" t="s">
        <v>15</v>
      </c>
      <c r="F8" s="68" t="s">
        <v>41</v>
      </c>
      <c r="G8" s="5" t="s">
        <v>10</v>
      </c>
      <c r="H8" s="4"/>
    </row>
    <row r="9" spans="1:10" ht="33" customHeight="1" thickBot="1">
      <c r="A9" s="59"/>
      <c r="B9" s="61"/>
      <c r="C9" s="63"/>
      <c r="D9" s="65"/>
      <c r="E9" s="67"/>
      <c r="F9" s="69"/>
      <c r="G9" s="13">
        <f>IF(ISNUMBER(F8),F8-D8+1,)</f>
        <v>0</v>
      </c>
      <c r="H9" s="7" t="s">
        <v>9</v>
      </c>
      <c r="J9" s="24" t="e">
        <f>DATEVALUE("R"&amp;B8&amp;"."&amp;C8&amp;"."&amp;D8)</f>
        <v>#VALUE!</v>
      </c>
    </row>
    <row r="10" spans="1:8" ht="15" customHeight="1">
      <c r="A10" s="35" t="s">
        <v>13</v>
      </c>
      <c r="B10" s="45"/>
      <c r="C10" s="45"/>
      <c r="D10" s="45"/>
      <c r="E10" s="28"/>
      <c r="F10" s="46"/>
      <c r="G10" s="5" t="s">
        <v>3</v>
      </c>
      <c r="H10" s="4"/>
    </row>
    <row r="11" spans="1:8" ht="33" customHeight="1" thickBot="1">
      <c r="A11" s="47"/>
      <c r="B11" s="48"/>
      <c r="C11" s="48"/>
      <c r="D11" s="48"/>
      <c r="E11" s="31"/>
      <c r="F11" s="49"/>
      <c r="G11" s="6"/>
      <c r="H11" s="7" t="s">
        <v>9</v>
      </c>
    </row>
    <row r="12" spans="1:8" ht="15" customHeight="1">
      <c r="A12" s="35" t="s">
        <v>16</v>
      </c>
      <c r="B12" s="45"/>
      <c r="C12" s="45"/>
      <c r="D12" s="45"/>
      <c r="E12" s="28"/>
      <c r="F12" s="46"/>
      <c r="G12" s="5" t="s">
        <v>11</v>
      </c>
      <c r="H12" s="4"/>
    </row>
    <row r="13" spans="1:8" ht="33" customHeight="1" thickBot="1">
      <c r="A13" s="47"/>
      <c r="B13" s="48"/>
      <c r="C13" s="48"/>
      <c r="D13" s="48"/>
      <c r="E13" s="31"/>
      <c r="F13" s="49"/>
      <c r="G13" s="6">
        <v>0</v>
      </c>
      <c r="H13" s="7" t="s">
        <v>9</v>
      </c>
    </row>
    <row r="14" spans="1:8" ht="15" customHeight="1">
      <c r="A14" s="35" t="s">
        <v>17</v>
      </c>
      <c r="B14" s="45"/>
      <c r="C14" s="45"/>
      <c r="D14" s="45"/>
      <c r="E14" s="28"/>
      <c r="F14" s="46"/>
      <c r="G14" s="5" t="s">
        <v>4</v>
      </c>
      <c r="H14" s="4"/>
    </row>
    <row r="15" spans="1:8" ht="33" customHeight="1" thickBot="1">
      <c r="A15" s="47"/>
      <c r="B15" s="48"/>
      <c r="C15" s="48"/>
      <c r="D15" s="48"/>
      <c r="E15" s="31"/>
      <c r="F15" s="49"/>
      <c r="G15" s="6">
        <v>0</v>
      </c>
      <c r="H15" s="7" t="s">
        <v>9</v>
      </c>
    </row>
    <row r="16" spans="1:8" ht="15" customHeight="1">
      <c r="A16" s="27" t="s">
        <v>36</v>
      </c>
      <c r="B16" s="45"/>
      <c r="C16" s="45"/>
      <c r="D16" s="45"/>
      <c r="E16" s="28"/>
      <c r="F16" s="46"/>
      <c r="G16" s="5" t="s">
        <v>12</v>
      </c>
      <c r="H16" s="4"/>
    </row>
    <row r="17" spans="1:8" ht="33" customHeight="1" thickBot="1">
      <c r="A17" s="47"/>
      <c r="B17" s="48"/>
      <c r="C17" s="48"/>
      <c r="D17" s="48"/>
      <c r="E17" s="31"/>
      <c r="F17" s="49"/>
      <c r="G17" s="25">
        <f>G9-(G11+(G13-G15)+(G15/2))</f>
        <v>0</v>
      </c>
      <c r="H17" s="7" t="s">
        <v>9</v>
      </c>
    </row>
    <row r="18" spans="1:8" ht="15" customHeight="1">
      <c r="A18" s="42" t="s">
        <v>18</v>
      </c>
      <c r="B18" s="28"/>
      <c r="C18" s="29"/>
      <c r="D18" s="22" t="s">
        <v>19</v>
      </c>
      <c r="E18" s="16"/>
      <c r="F18" s="5"/>
      <c r="G18" s="5"/>
      <c r="H18" s="4"/>
    </row>
    <row r="19" spans="1:8" ht="33" customHeight="1" thickBot="1">
      <c r="A19" s="30"/>
      <c r="B19" s="31"/>
      <c r="C19" s="32"/>
      <c r="D19" s="43"/>
      <c r="E19" s="44"/>
      <c r="F19" s="44"/>
      <c r="G19" s="44"/>
      <c r="H19" s="9" t="s">
        <v>2</v>
      </c>
    </row>
    <row r="20" spans="1:8" ht="15" customHeight="1">
      <c r="A20" s="42" t="s">
        <v>20</v>
      </c>
      <c r="B20" s="28"/>
      <c r="C20" s="29"/>
      <c r="D20" s="22" t="s">
        <v>5</v>
      </c>
      <c r="E20" s="16"/>
      <c r="F20" s="5"/>
      <c r="G20" s="5"/>
      <c r="H20" s="4"/>
    </row>
    <row r="21" spans="1:8" ht="33" customHeight="1" thickBot="1">
      <c r="A21" s="30"/>
      <c r="B21" s="31"/>
      <c r="C21" s="32"/>
      <c r="D21" s="43"/>
      <c r="E21" s="44"/>
      <c r="F21" s="44"/>
      <c r="G21" s="44"/>
      <c r="H21" s="9" t="s">
        <v>2</v>
      </c>
    </row>
    <row r="22" spans="1:8" ht="15" customHeight="1">
      <c r="A22" s="42" t="s">
        <v>21</v>
      </c>
      <c r="B22" s="28"/>
      <c r="C22" s="29"/>
      <c r="D22" s="22" t="s">
        <v>22</v>
      </c>
      <c r="E22" s="16"/>
      <c r="F22" s="5"/>
      <c r="G22" s="5"/>
      <c r="H22" s="4"/>
    </row>
    <row r="23" spans="1:8" ht="33" customHeight="1" thickBot="1">
      <c r="A23" s="30"/>
      <c r="B23" s="31"/>
      <c r="C23" s="32"/>
      <c r="D23" s="43"/>
      <c r="E23" s="44"/>
      <c r="F23" s="44"/>
      <c r="G23" s="44"/>
      <c r="H23" s="9" t="s">
        <v>2</v>
      </c>
    </row>
    <row r="24" spans="1:8" ht="15" customHeight="1">
      <c r="A24" s="35" t="s">
        <v>26</v>
      </c>
      <c r="B24" s="28"/>
      <c r="C24" s="29"/>
      <c r="D24" s="22" t="s">
        <v>28</v>
      </c>
      <c r="E24" s="16"/>
      <c r="F24" s="5"/>
      <c r="G24" s="5"/>
      <c r="H24" s="4"/>
    </row>
    <row r="25" spans="1:8" ht="33" customHeight="1" thickBot="1">
      <c r="A25" s="30"/>
      <c r="B25" s="31"/>
      <c r="C25" s="32"/>
      <c r="D25" s="33">
        <f>IF(D19&gt;0,IF(D21&gt;0,IF(D23&gt;0,90,60),30),0)</f>
        <v>0</v>
      </c>
      <c r="E25" s="34"/>
      <c r="F25" s="34"/>
      <c r="G25" s="34"/>
      <c r="H25" s="9" t="s">
        <v>27</v>
      </c>
    </row>
    <row r="26" spans="1:8" ht="15" customHeight="1">
      <c r="A26" s="35" t="s">
        <v>25</v>
      </c>
      <c r="B26" s="28"/>
      <c r="C26" s="29"/>
      <c r="D26" s="18" t="s">
        <v>29</v>
      </c>
      <c r="E26" s="19"/>
      <c r="F26" s="11"/>
      <c r="G26" s="11"/>
      <c r="H26" s="12"/>
    </row>
    <row r="27" spans="1:8" ht="33" customHeight="1" thickBot="1">
      <c r="A27" s="30"/>
      <c r="B27" s="31"/>
      <c r="C27" s="32"/>
      <c r="D27" s="33">
        <f>IF(D25&gt;0,ROUNDDOWN((D19+D21+D23)/D25,0),)</f>
        <v>0</v>
      </c>
      <c r="E27" s="34"/>
      <c r="F27" s="34"/>
      <c r="G27" s="34"/>
      <c r="H27" s="9" t="s">
        <v>2</v>
      </c>
    </row>
    <row r="28" spans="1:8" ht="15" customHeight="1">
      <c r="A28" s="27" t="s">
        <v>38</v>
      </c>
      <c r="B28" s="28"/>
      <c r="C28" s="29"/>
      <c r="D28" s="39" t="s">
        <v>34</v>
      </c>
      <c r="E28" s="40"/>
      <c r="F28" s="14"/>
      <c r="G28" s="11" t="s">
        <v>33</v>
      </c>
      <c r="H28" s="12"/>
    </row>
    <row r="29" spans="1:8" ht="33" customHeight="1" thickBot="1">
      <c r="A29" s="41" t="str">
        <f>"※計算式は、記載要領６を確認すること。
※小数点以下の端数がある場合は、切り捨てること。
※上限日額（"&amp;TEXT(A41,"#,###")&amp;"円）を超える場合は当該上限日額"</f>
        <v>※計算式は、記載要領６を確認すること。
※小数点以下の端数がある場合は、切り捨てること。
※上限日額（※　　　　　　円）を超える場合は当該上限日額</v>
      </c>
      <c r="B29" s="31"/>
      <c r="C29" s="32"/>
      <c r="D29" s="33">
        <f>IF(AND(B8&lt;=3,C8&lt;=4),IF(ROUNDDOWN(D27*F28,0)&gt;11000,11000,ROUNDDOWN(D27*F28,0)),IF(AND(B8&lt;=3,C8&lt;=12),IF(ROUNDDOWN(D27*F28,0)&gt;9900,9900,ROUNDDOWN(D27*F28,0)),IF(AND(B8&lt;=4,C8&lt;=7),IF(ROUNDDOWN(D27*F28,0)&gt;8265,8265,ROUNDDOWN(D27*F28,0)),IF(ROUNDDOWN(D27*F28,0)&gt;8355,8355,ROUNDDOWN(D27*F28,0)))))</f>
        <v>0</v>
      </c>
      <c r="E29" s="34"/>
      <c r="F29" s="34"/>
      <c r="G29" s="34"/>
      <c r="H29" s="9" t="s">
        <v>2</v>
      </c>
    </row>
    <row r="30" spans="1:8" ht="15" customHeight="1">
      <c r="A30" s="27" t="s">
        <v>24</v>
      </c>
      <c r="B30" s="28"/>
      <c r="C30" s="29"/>
      <c r="D30" s="18" t="s">
        <v>30</v>
      </c>
      <c r="E30" s="19"/>
      <c r="F30" s="11"/>
      <c r="G30" s="11"/>
      <c r="H30" s="12"/>
    </row>
    <row r="31" spans="1:8" ht="33" customHeight="1" thickBot="1">
      <c r="A31" s="30"/>
      <c r="B31" s="31"/>
      <c r="C31" s="32"/>
      <c r="D31" s="33">
        <f>ROUNDDOWN(D29*G17,0)</f>
        <v>0</v>
      </c>
      <c r="E31" s="34"/>
      <c r="F31" s="34"/>
      <c r="G31" s="34"/>
      <c r="H31" s="9" t="s">
        <v>2</v>
      </c>
    </row>
    <row r="32" spans="1:8" ht="15" customHeight="1">
      <c r="A32" s="35" t="s">
        <v>23</v>
      </c>
      <c r="B32" s="28"/>
      <c r="C32" s="29"/>
      <c r="D32" s="18" t="s">
        <v>31</v>
      </c>
      <c r="E32" s="19"/>
      <c r="F32" s="11"/>
      <c r="G32" s="11">
        <f>IF(D31=0,"","＝"&amp;TEXT(MIN(D27,A41)-D29,"#,###")&amp;"円×"&amp;G17&amp;"日")</f>
      </c>
      <c r="H32" s="12"/>
    </row>
    <row r="33" spans="1:8" ht="33" customHeight="1" thickBot="1">
      <c r="A33" s="30"/>
      <c r="B33" s="31"/>
      <c r="C33" s="32"/>
      <c r="D33" s="33">
        <f>ROUNDDOWN((MIN(D27,A41)-D29)*G17,0)</f>
        <v>0</v>
      </c>
      <c r="E33" s="34"/>
      <c r="F33" s="34"/>
      <c r="G33" s="34"/>
      <c r="H33" s="9" t="s">
        <v>2</v>
      </c>
    </row>
    <row r="34" spans="1:11" ht="39.75" customHeight="1">
      <c r="A34" s="36" t="str">
        <f>"※　地域特例に該当しない場合において、⑾支援金・給付金単価の⑪欄が上限日額（"&amp;WIDECHAR(TEXT(A41,"#,###"))&amp;"円）となるときは補助しない。"&amp;CHAR(10)&amp;"※　⑩欄が上限日額を超えているときは、⒀補助額において⑩を上限日額に替えて算出する。"</f>
        <v>※　地域特例に該当しない場合において、⑾支援金・給付金単価の⑪欄が上限日額（※　　　　　　円）となるときは補助しない。
※　⑩欄が上限日額を超えているときは、⒀補助額において⑩を上限日額に替えて算出する。</v>
      </c>
      <c r="B34" s="37"/>
      <c r="C34" s="37"/>
      <c r="D34" s="37"/>
      <c r="E34" s="37"/>
      <c r="F34" s="37"/>
      <c r="G34" s="37"/>
      <c r="H34" s="37"/>
      <c r="K34" s="15"/>
    </row>
    <row r="35" spans="1:3" ht="13.5">
      <c r="A35" s="3" t="s">
        <v>6</v>
      </c>
      <c r="B35" s="3"/>
      <c r="C35" s="3"/>
    </row>
    <row r="36" spans="1:8" ht="231" customHeight="1">
      <c r="A36" s="26" t="s">
        <v>32</v>
      </c>
      <c r="B36" s="26"/>
      <c r="C36" s="26"/>
      <c r="D36" s="38"/>
      <c r="E36" s="38"/>
      <c r="F36" s="38"/>
      <c r="G36" s="38"/>
      <c r="H36" s="38"/>
    </row>
    <row r="37" spans="1:8" ht="13.5">
      <c r="A37" s="20"/>
      <c r="B37" s="20"/>
      <c r="C37" s="20"/>
      <c r="D37" s="21"/>
      <c r="E37" s="21"/>
      <c r="F37" s="21"/>
      <c r="G37" s="21"/>
      <c r="H37" s="21"/>
    </row>
    <row r="38" spans="1:8" ht="56.25" customHeight="1">
      <c r="A38" s="26" t="str">
        <f>IF(ISERR(J9),"※　上限日額は、次の各号に掲げる区分に応じ当該各号に定める金額を用いて計算すること。
　⑴　⑴欄の期間の初日が令和３年５月～１２月に含まれる場合　９，９００円
　⑵　⑴欄の期間の初日が令和４年１月～７月に含まれる場合　　８，２６５円
　⑶　⑴欄の期間の初日が令和４年８月～９月に含まれる場合　　８，３５５円",)</f>
        <v>※　上限日額は、次の各号に掲げる区分に応じ当該各号に定める金額を用いて計算すること。
　⑴　⑴欄の期間の初日が令和３年５月～１２月に含まれる場合　９，９００円
　⑵　⑴欄の期間の初日が令和４年１月～７月に含まれる場合　　８，２６５円
　⑶　⑴欄の期間の初日が令和４年８月～９月に含まれる場合　　８，３５５円</v>
      </c>
      <c r="B38" s="26"/>
      <c r="C38" s="26"/>
      <c r="D38" s="26"/>
      <c r="E38" s="26"/>
      <c r="F38" s="26"/>
      <c r="G38" s="26"/>
      <c r="H38" s="26"/>
    </row>
    <row r="40" ht="13.5">
      <c r="A40" s="1" t="s">
        <v>37</v>
      </c>
    </row>
    <row r="41" ht="13.5">
      <c r="A41" s="23" t="str">
        <f>IF(ISERR(J9),"※　　　　　　",VALUE(VLOOKUP(J9,A45:B48,2,TRUE)))</f>
        <v>※　　　　　　</v>
      </c>
    </row>
    <row r="43" ht="13.5">
      <c r="A43" s="1" t="str">
        <f>IF(ISERR(J9),"※　　　　　　",VALUE(IF(J9&lt;=44561,"9900","8265")))</f>
        <v>※　　　　　　</v>
      </c>
    </row>
    <row r="45" spans="1:2" ht="13.5">
      <c r="A45" s="24">
        <v>0</v>
      </c>
      <c r="B45" s="1">
        <v>11000</v>
      </c>
    </row>
    <row r="46" spans="1:2" ht="13.5">
      <c r="A46" s="24">
        <v>44316</v>
      </c>
      <c r="B46" s="1">
        <v>9900</v>
      </c>
    </row>
    <row r="47" spans="1:2" ht="13.5">
      <c r="A47" s="24">
        <v>44561</v>
      </c>
      <c r="B47" s="1">
        <v>8265</v>
      </c>
    </row>
    <row r="48" spans="1:2" ht="13.5">
      <c r="A48" s="24">
        <v>44773</v>
      </c>
      <c r="B48" s="1">
        <v>8355</v>
      </c>
    </row>
    <row r="51" ht="13.5">
      <c r="A51" s="24"/>
    </row>
  </sheetData>
  <sheetProtection/>
  <mergeCells count="34">
    <mergeCell ref="B5:C5"/>
    <mergeCell ref="D5:G5"/>
    <mergeCell ref="B7:H7"/>
    <mergeCell ref="A8:A9"/>
    <mergeCell ref="B8:B9"/>
    <mergeCell ref="C8:C9"/>
    <mergeCell ref="D8:D9"/>
    <mergeCell ref="E8:E9"/>
    <mergeCell ref="F8:F9"/>
    <mergeCell ref="A10:F11"/>
    <mergeCell ref="A12:F13"/>
    <mergeCell ref="A14:F15"/>
    <mergeCell ref="A16:F17"/>
    <mergeCell ref="A18:C19"/>
    <mergeCell ref="D19:G19"/>
    <mergeCell ref="A20:C21"/>
    <mergeCell ref="D21:G21"/>
    <mergeCell ref="A22:C23"/>
    <mergeCell ref="D23:G23"/>
    <mergeCell ref="A24:C25"/>
    <mergeCell ref="D25:G25"/>
    <mergeCell ref="A26:C27"/>
    <mergeCell ref="D27:G27"/>
    <mergeCell ref="A28:C28"/>
    <mergeCell ref="D28:E28"/>
    <mergeCell ref="A29:C29"/>
    <mergeCell ref="D29:G29"/>
    <mergeCell ref="A38:H38"/>
    <mergeCell ref="A30:C31"/>
    <mergeCell ref="D31:G31"/>
    <mergeCell ref="A32:C33"/>
    <mergeCell ref="D33:G33"/>
    <mergeCell ref="A34:H34"/>
    <mergeCell ref="A36:H36"/>
  </mergeCells>
  <dataValidations count="1">
    <dataValidation type="list" allowBlank="1" showInputMessage="1" showErrorMessage="1" sqref="F28">
      <formula1>"0.8,0.6"</formula1>
    </dataValidation>
  </dataValidations>
  <printOptions horizontalCentered="1"/>
  <pageMargins left="0.7874015748031497" right="0.7874015748031497" top="0.7874015748031497" bottom="0.7874015748031497" header="0.31496062992125984" footer="0.31496062992125984"/>
  <pageSetup horizontalDpi="600" verticalDpi="600" orientation="portrait" paperSize="9" r:id="rId3"/>
  <rowBreaks count="1" manualBreakCount="1">
    <brk id="34"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2022-08-08T05:26:32Z</dcterms:created>
  <dcterms:modified xsi:type="dcterms:W3CDTF">2022-10-20T06:09:52Z</dcterms:modified>
  <cp:category/>
  <cp:version/>
  <cp:contentType/>
  <cp:contentStatus/>
</cp:coreProperties>
</file>