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3-1" sheetId="1" r:id="rId1"/>
    <sheet name="3-2～3" sheetId="2" r:id="rId2"/>
    <sheet name="3-4～5" sheetId="3" r:id="rId3"/>
    <sheet name="3-6～7" sheetId="4" r:id="rId4"/>
    <sheet name="3-8" sheetId="5" r:id="rId5"/>
    <sheet name="3-9" sheetId="6" r:id="rId6"/>
    <sheet name="3-10" sheetId="7" r:id="rId7"/>
  </sheets>
  <externalReferences>
    <externalReference r:id="rId10"/>
    <externalReference r:id="rId11"/>
    <externalReference r:id="rId12"/>
  </externalReferences>
  <definedNames>
    <definedName name="_xlnm.Print_Area" localSheetId="6">'3-10'!$A$1:$F$21</definedName>
    <definedName name="_xlnm.Print_Area" localSheetId="1">'3-2～3'!$A$1:$K$47</definedName>
    <definedName name="_xlnm.Print_Area" localSheetId="3">'3-6～7'!$A$1:$G$44</definedName>
    <definedName name="_xlnm.Print_Area" localSheetId="5">'3-9'!$A$1:$X$40</definedName>
  </definedNames>
  <calcPr fullCalcOnLoad="1"/>
</workbook>
</file>

<file path=xl/sharedStrings.xml><?xml version="1.0" encoding="utf-8"?>
<sst xmlns="http://schemas.openxmlformats.org/spreadsheetml/2006/main" count="663" uniqueCount="552">
  <si>
    <t>△1.6</t>
  </si>
  <si>
    <t>不明</t>
  </si>
  <si>
    <t>３－１．人口と世帯</t>
  </si>
  <si>
    <t>世帯数</t>
  </si>
  <si>
    <t>対前回増加率</t>
  </si>
  <si>
    <t>人口密度</t>
  </si>
  <si>
    <t>総　数</t>
  </si>
  <si>
    <t>男</t>
  </si>
  <si>
    <t>女</t>
  </si>
  <si>
    <t>大正9年</t>
  </si>
  <si>
    <t>昭和5</t>
  </si>
  <si>
    <t>平成2</t>
  </si>
  <si>
    <t>7</t>
  </si>
  <si>
    <t>人口</t>
  </si>
  <si>
    <t>世帯</t>
  </si>
  <si>
    <t>（注）カッコ内は灘村､大名田町､上枝村､大八賀村を含む｡</t>
  </si>
  <si>
    <r>
      <rPr>
        <sz val="8"/>
        <rFont val="ＭＳ Ｐ明朝"/>
        <family val="1"/>
      </rPr>
      <t>※</t>
    </r>
    <r>
      <rPr>
        <sz val="11"/>
        <rFont val="ＭＳ Ｐ明朝"/>
        <family val="1"/>
      </rPr>
      <t>11(市制施行時)</t>
    </r>
  </si>
  <si>
    <r>
      <rPr>
        <sz val="8"/>
        <rFont val="ＭＳ Ｐ明朝"/>
        <family val="1"/>
      </rPr>
      <t>※</t>
    </r>
    <r>
      <rPr>
        <sz val="11"/>
        <rFont val="ＭＳ Ｐ明朝"/>
        <family val="1"/>
      </rPr>
      <t>17（合併時）</t>
    </r>
  </si>
  <si>
    <t>1k㎡当</t>
  </si>
  <si>
    <r>
      <t>資料：※は市民課</t>
    </r>
    <r>
      <rPr>
        <sz val="9"/>
        <rFont val="ＭＳ Ｐ明朝"/>
        <family val="1"/>
      </rPr>
      <t>（昭和11年11月1日、平成17年2月1日）</t>
    </r>
  </si>
  <si>
    <t>各年10月1日現在　単位：世帯，人，％</t>
  </si>
  <si>
    <t>資料：国勢調査</t>
  </si>
  <si>
    <t>令和2</t>
  </si>
  <si>
    <t>△5.3</t>
  </si>
  <si>
    <t>３－２．年齢別人口（5歳階級）</t>
  </si>
  <si>
    <t>各年10月1日現在　単位：人</t>
  </si>
  <si>
    <t>平成22年</t>
  </si>
  <si>
    <t>平成27年</t>
  </si>
  <si>
    <t>令和2年</t>
  </si>
  <si>
    <t>総数</t>
  </si>
  <si>
    <t>総　　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</si>
  <si>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</si>
  <si>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</si>
  <si>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</si>
  <si>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</si>
  <si>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</si>
  <si>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</si>
  <si>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</si>
  <si>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</si>
  <si>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</si>
  <si>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</si>
  <si>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</si>
  <si>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</si>
  <si>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</si>
  <si>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</si>
  <si>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</si>
  <si>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</si>
  <si>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</si>
  <si>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</si>
  <si>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</si>
  <si>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</si>
  <si>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</si>
  <si>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不明</t>
  </si>
  <si>
    <t>年齢三区分</t>
  </si>
  <si>
    <t>14歳以下</t>
  </si>
  <si>
    <t>15～64歳</t>
  </si>
  <si>
    <t>65歳以上</t>
  </si>
  <si>
    <t>（注）合併関係9町村を含む。</t>
  </si>
  <si>
    <t>資料：国勢調査</t>
  </si>
  <si>
    <t>３－３．労働力人口（15歳以上）</t>
  </si>
  <si>
    <t>各年10月1日現在　単位：人</t>
  </si>
  <si>
    <t>15歳以
上人口</t>
  </si>
  <si>
    <t>労働力人口</t>
  </si>
  <si>
    <t>非労働
人口</t>
  </si>
  <si>
    <t>総数</t>
  </si>
  <si>
    <t>就業者</t>
  </si>
  <si>
    <t>失業者</t>
  </si>
  <si>
    <t>不詳</t>
  </si>
  <si>
    <t>平成12年</t>
  </si>
  <si>
    <t>３－４．産業分類別就業人口</t>
  </si>
  <si>
    <t>各年10月1日現在　単位：人，％</t>
  </si>
  <si>
    <t>17</t>
  </si>
  <si>
    <t>22</t>
  </si>
  <si>
    <t>27</t>
  </si>
  <si>
    <t>第一次産業</t>
  </si>
  <si>
    <t>農業　　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</si>
  <si>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</si>
  <si>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</si>
  <si>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</si>
  <si>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</si>
  <si>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</si>
  <si>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</si>
  <si>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</si>
  <si>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電気･ガス･水道業</t>
  </si>
  <si>
    <t>運輸･通信業</t>
  </si>
  <si>
    <t>卸･小売業、飲食店</t>
  </si>
  <si>
    <t>金融保険業</t>
  </si>
  <si>
    <t>不動産業</t>
  </si>
  <si>
    <t>サービス業</t>
  </si>
  <si>
    <t>公務</t>
  </si>
  <si>
    <t>分類不能</t>
  </si>
  <si>
    <t>（注1）カッコ内は構成比。</t>
  </si>
  <si>
    <t>（注2）合併関係9町村を含む。</t>
  </si>
  <si>
    <t>３－５．人口集中地区</t>
  </si>
  <si>
    <t>各年10月1日現在</t>
  </si>
  <si>
    <t>世帯数</t>
  </si>
  <si>
    <t>面積</t>
  </si>
  <si>
    <t>人口密度</t>
  </si>
  <si>
    <t>人</t>
  </si>
  <si>
    <t>世帯</t>
  </si>
  <si>
    <t>平方km</t>
  </si>
  <si>
    <t>人／k㎡</t>
  </si>
  <si>
    <t>資料：市民課</t>
  </si>
  <si>
    <t>離　婚</t>
  </si>
  <si>
    <t>婚　姻</t>
  </si>
  <si>
    <t>平成30年</t>
  </si>
  <si>
    <t>単位：件</t>
  </si>
  <si>
    <t>３－７．婚姻・離婚受付件数</t>
  </si>
  <si>
    <t>資料：飛騨保健所</t>
  </si>
  <si>
    <t>全国</t>
  </si>
  <si>
    <t>岐阜県</t>
  </si>
  <si>
    <t>高山市</t>
  </si>
  <si>
    <t>平成29年</t>
  </si>
  <si>
    <t>（４）合計特殊出生率</t>
  </si>
  <si>
    <t>資料：市民課</t>
  </si>
  <si>
    <t>転　出</t>
  </si>
  <si>
    <t>転　入</t>
  </si>
  <si>
    <t>△ 404</t>
  </si>
  <si>
    <t>△ 225</t>
  </si>
  <si>
    <t>社会増加</t>
  </si>
  <si>
    <t>単位：人</t>
  </si>
  <si>
    <t>（３）社会動態</t>
  </si>
  <si>
    <t>女</t>
  </si>
  <si>
    <t>男</t>
  </si>
  <si>
    <t>計</t>
  </si>
  <si>
    <t>死　亡</t>
  </si>
  <si>
    <t>出　生</t>
  </si>
  <si>
    <t>△ 257</t>
  </si>
  <si>
    <t>△ 271</t>
  </si>
  <si>
    <t>△ 273</t>
  </si>
  <si>
    <t>△ 231</t>
  </si>
  <si>
    <t>△ 530</t>
  </si>
  <si>
    <t>△ 502</t>
  </si>
  <si>
    <t>自然増加</t>
  </si>
  <si>
    <t>（２）自然動態</t>
  </si>
  <si>
    <t>世　帯</t>
  </si>
  <si>
    <t>合　計</t>
  </si>
  <si>
    <t>人　口</t>
  </si>
  <si>
    <t>令和2年</t>
  </si>
  <si>
    <t>平成31年</t>
  </si>
  <si>
    <t>各年4月1日現在　単位：人</t>
  </si>
  <si>
    <t>（１）住民登録人口</t>
  </si>
  <si>
    <t>３－６．人口動態</t>
  </si>
  <si>
    <t>資料：市民課</t>
  </si>
  <si>
    <t>総計</t>
  </si>
  <si>
    <t>国府町蓑輪</t>
  </si>
  <si>
    <t>小計(支所)</t>
  </si>
  <si>
    <t>国府町三日町</t>
  </si>
  <si>
    <t>小計(上宝支所)</t>
  </si>
  <si>
    <t>国府町広瀬町</t>
  </si>
  <si>
    <t>上宝町蔵柱</t>
  </si>
  <si>
    <t>国府町宇津江</t>
  </si>
  <si>
    <t>上宝町荒原</t>
  </si>
  <si>
    <t>国府町名張</t>
  </si>
  <si>
    <t>上宝町吉野</t>
  </si>
  <si>
    <t>国府町瓜巣</t>
  </si>
  <si>
    <t>上宝町本郷</t>
  </si>
  <si>
    <t>国府町金桶</t>
  </si>
  <si>
    <t>上宝町在家</t>
  </si>
  <si>
    <t>国府町糠塚</t>
  </si>
  <si>
    <t>上宝町宮原</t>
  </si>
  <si>
    <t>国府町村山</t>
  </si>
  <si>
    <t>上宝町新田</t>
  </si>
  <si>
    <t>国府町上広瀬</t>
  </si>
  <si>
    <t>上宝町見座</t>
  </si>
  <si>
    <t>国府町三川</t>
  </si>
  <si>
    <t>上宝町中山</t>
  </si>
  <si>
    <t>小計(高根支所)</t>
  </si>
  <si>
    <t>上宝町双六</t>
  </si>
  <si>
    <t>高根町小日和田</t>
  </si>
  <si>
    <t>上宝町金木戸</t>
  </si>
  <si>
    <t>高根町留之原</t>
  </si>
  <si>
    <t>上宝町鼠餅</t>
  </si>
  <si>
    <t>高根町日和田</t>
  </si>
  <si>
    <t>上宝町岩井戸</t>
  </si>
  <si>
    <t>高根町野麦</t>
  </si>
  <si>
    <t>上宝町長倉</t>
  </si>
  <si>
    <t>高根町阿多野郷</t>
  </si>
  <si>
    <t>上宝町葛山</t>
  </si>
  <si>
    <t>高根町黍生</t>
  </si>
  <si>
    <t>奥飛騨温泉郷笹嶋</t>
  </si>
  <si>
    <t>高根町池ケ洞</t>
  </si>
  <si>
    <t>奥飛騨温泉郷柏当</t>
  </si>
  <si>
    <t>高根町上ケ洞</t>
  </si>
  <si>
    <t>奥飛騨温泉郷蓼之俣</t>
  </si>
  <si>
    <t>高根町猪之鼻</t>
  </si>
  <si>
    <t>奥飛騨温泉郷田頃家</t>
  </si>
  <si>
    <t>高根町中之宿</t>
  </si>
  <si>
    <t>奥飛騨温泉郷今見</t>
  </si>
  <si>
    <t>高根町中洞</t>
  </si>
  <si>
    <t>奥飛騨温泉郷栃尾</t>
  </si>
  <si>
    <t>小計(朝日支所)</t>
  </si>
  <si>
    <t>奥飛騨温泉郷神坂</t>
  </si>
  <si>
    <t>朝日町胡桃島</t>
  </si>
  <si>
    <t>奥飛騨温泉郷中尾</t>
  </si>
  <si>
    <t>朝日町桑之島</t>
  </si>
  <si>
    <t>奥飛騨温泉郷村上</t>
  </si>
  <si>
    <t>朝日町宮之前</t>
  </si>
  <si>
    <t>奥飛騨温泉郷一重ヶ根</t>
  </si>
  <si>
    <t>朝日町西洞</t>
  </si>
  <si>
    <t>奥飛騨温泉郷福地</t>
  </si>
  <si>
    <t>朝日町一之宿</t>
  </si>
  <si>
    <t>奥飛騨温泉郷平湯</t>
  </si>
  <si>
    <t>朝日町黒川</t>
  </si>
  <si>
    <t>小計(国府支所)</t>
  </si>
  <si>
    <t>朝日町大廣</t>
  </si>
  <si>
    <t>国府町山本</t>
  </si>
  <si>
    <t>朝日町寺附</t>
  </si>
  <si>
    <t>国府町鶴巣</t>
  </si>
  <si>
    <t>朝日町浅井</t>
  </si>
  <si>
    <t>国府町木曽垣内</t>
  </si>
  <si>
    <t>朝日町寺澤</t>
  </si>
  <si>
    <t>国府町半田</t>
  </si>
  <si>
    <t>朝日町青屋</t>
  </si>
  <si>
    <t>国府町桐谷</t>
  </si>
  <si>
    <t>朝日町上ケ見</t>
  </si>
  <si>
    <t>国府町漆垣内</t>
  </si>
  <si>
    <t>朝日町万石</t>
  </si>
  <si>
    <t>国府町八日町</t>
  </si>
  <si>
    <t>朝日町甲</t>
  </si>
  <si>
    <t>国府町西門前</t>
  </si>
  <si>
    <t>朝日町小谷</t>
  </si>
  <si>
    <t>国府町東門前</t>
  </si>
  <si>
    <t>朝日町立岩</t>
  </si>
  <si>
    <t>国府町宮地</t>
  </si>
  <si>
    <t>朝日町小瀬</t>
  </si>
  <si>
    <t>国府町今</t>
  </si>
  <si>
    <t>朝日町見座</t>
  </si>
  <si>
    <t>世帯数</t>
  </si>
  <si>
    <t>合計</t>
  </si>
  <si>
    <t>女</t>
  </si>
  <si>
    <t>男</t>
  </si>
  <si>
    <t>町内</t>
  </si>
  <si>
    <t>令和5年4月1日現在　単位：人，世帯</t>
  </si>
  <si>
    <t>小計(久々野支所)</t>
  </si>
  <si>
    <t>清見町上小鳥</t>
  </si>
  <si>
    <t>久々野町有道</t>
  </si>
  <si>
    <t>清見町大原</t>
  </si>
  <si>
    <t>久々野町阿多粕</t>
  </si>
  <si>
    <t>清見町楢谷</t>
  </si>
  <si>
    <t>久々野町渚</t>
  </si>
  <si>
    <t>清見町巣野俣</t>
  </si>
  <si>
    <t>久々野町長淀</t>
  </si>
  <si>
    <t>清見町坂下</t>
  </si>
  <si>
    <t>久々野町木賊洞</t>
  </si>
  <si>
    <t>清見町三ツ谷</t>
  </si>
  <si>
    <t>久々野町柳島</t>
  </si>
  <si>
    <t>清見町福寄</t>
  </si>
  <si>
    <t>久々野町辻</t>
  </si>
  <si>
    <t>清見町藤瀬</t>
  </si>
  <si>
    <t>久々野町小屋名</t>
  </si>
  <si>
    <t>清見町牧ケ洞</t>
  </si>
  <si>
    <t>久々野町大西</t>
  </si>
  <si>
    <t>清見町三日町</t>
  </si>
  <si>
    <t>久々野町小坊</t>
  </si>
  <si>
    <t>小計(丹生川支所)</t>
  </si>
  <si>
    <t>久々野町引下</t>
  </si>
  <si>
    <t>丹生川町柏原</t>
  </si>
  <si>
    <t>久々野町久須母</t>
  </si>
  <si>
    <t>丹生川町三之瀬</t>
  </si>
  <si>
    <t>久々野町山梨</t>
  </si>
  <si>
    <t>丹生川町森部</t>
  </si>
  <si>
    <t>久々野町久々野</t>
  </si>
  <si>
    <t>丹生川町大沼</t>
  </si>
  <si>
    <t>久々野町無数河</t>
  </si>
  <si>
    <t>丹生川町折敷地</t>
  </si>
  <si>
    <t>小計(一之宮支所)</t>
  </si>
  <si>
    <t>丹生川町大萱</t>
  </si>
  <si>
    <t>一之宮町</t>
  </si>
  <si>
    <t>丹生川町桐山</t>
  </si>
  <si>
    <t>小計(荘川支所)</t>
  </si>
  <si>
    <t>丹生川町細越</t>
  </si>
  <si>
    <t>荘川町赤谷</t>
  </si>
  <si>
    <t>丹生川町下保</t>
  </si>
  <si>
    <t>荘川町中野</t>
  </si>
  <si>
    <t>丹生川町新張</t>
  </si>
  <si>
    <t>荘川町岩瀬</t>
  </si>
  <si>
    <t>丹生川町町方</t>
  </si>
  <si>
    <t>荘川町牛丸</t>
  </si>
  <si>
    <t>丹生川町山口</t>
  </si>
  <si>
    <t>荘川町牧戸</t>
  </si>
  <si>
    <t>丹生川町坊方</t>
  </si>
  <si>
    <t>荘川町中畑</t>
  </si>
  <si>
    <t>丹生川町北方</t>
  </si>
  <si>
    <t>荘川町野々俣</t>
  </si>
  <si>
    <t>丹生川町法力</t>
  </si>
  <si>
    <t>荘川町町屋</t>
  </si>
  <si>
    <t>丹生川町瓜田</t>
  </si>
  <si>
    <t>荘川町新渕</t>
  </si>
  <si>
    <t>丹生川町大谷</t>
  </si>
  <si>
    <t>荘川町猿丸</t>
  </si>
  <si>
    <t>丹生川町小野</t>
  </si>
  <si>
    <t>荘川町一色</t>
  </si>
  <si>
    <t>丹生川町根方</t>
  </si>
  <si>
    <t>荘川町惣則</t>
  </si>
  <si>
    <t>丹生川町白井</t>
  </si>
  <si>
    <t>荘川町黒谷</t>
  </si>
  <si>
    <t>丹生川町板殿</t>
  </si>
  <si>
    <t>荘川町寺河戸</t>
  </si>
  <si>
    <t>丹生川町芦谷</t>
  </si>
  <si>
    <t>荘川町三尾河</t>
  </si>
  <si>
    <t>丹生川町日影</t>
  </si>
  <si>
    <t>荘川町三谷</t>
  </si>
  <si>
    <t>丹生川町日面</t>
  </si>
  <si>
    <t>荘川町六厩</t>
  </si>
  <si>
    <t>丹生川町塩屋</t>
  </si>
  <si>
    <t>小計(清見支所)</t>
  </si>
  <si>
    <t>丹生川町駄吉</t>
  </si>
  <si>
    <t>清見町大谷</t>
  </si>
  <si>
    <t>丹生川町曽手</t>
  </si>
  <si>
    <t>清見町江黒</t>
  </si>
  <si>
    <t>丹生川町旗鉾</t>
  </si>
  <si>
    <t>清見町池本</t>
  </si>
  <si>
    <t>丹生川町岩井谷</t>
  </si>
  <si>
    <t>清見町二本木</t>
  </si>
  <si>
    <t>丹生川町池之俣</t>
  </si>
  <si>
    <t>清見町夏厩</t>
  </si>
  <si>
    <t>丹生川町久手</t>
  </si>
  <si>
    <t>小計(本庁)</t>
  </si>
  <si>
    <t>石浦町９丁目</t>
  </si>
  <si>
    <t>山口町</t>
  </si>
  <si>
    <t>石浦町８丁目</t>
  </si>
  <si>
    <t>大島町</t>
  </si>
  <si>
    <t>石浦町７丁目</t>
  </si>
  <si>
    <t>岩井町</t>
  </si>
  <si>
    <t>石浦町６丁目</t>
  </si>
  <si>
    <t>滝町</t>
  </si>
  <si>
    <t>石浦町５丁目</t>
  </si>
  <si>
    <t>塩屋町</t>
  </si>
  <si>
    <t>石浦町４丁目</t>
  </si>
  <si>
    <t>漆垣内町</t>
  </si>
  <si>
    <t>石浦町３丁目</t>
  </si>
  <si>
    <t>大洞町</t>
  </si>
  <si>
    <t>石浦町２丁目</t>
  </si>
  <si>
    <t>松之木町</t>
  </si>
  <si>
    <t>石浦町１丁目</t>
  </si>
  <si>
    <t>曙町３丁目</t>
  </si>
  <si>
    <t>中山町</t>
  </si>
  <si>
    <t>曙町２丁目</t>
  </si>
  <si>
    <t>上岡本町８丁目</t>
  </si>
  <si>
    <t>曙町１丁目</t>
  </si>
  <si>
    <t>上岡本町７丁目</t>
  </si>
  <si>
    <t>東山町</t>
  </si>
  <si>
    <t>上岡本町６丁目</t>
  </si>
  <si>
    <t>三福寺町</t>
  </si>
  <si>
    <t>上岡本町５丁目</t>
  </si>
  <si>
    <t>上野町</t>
  </si>
  <si>
    <t>上岡本町４丁目</t>
  </si>
  <si>
    <t>前原町</t>
  </si>
  <si>
    <t>上岡本町３丁目</t>
  </si>
  <si>
    <t>八日町</t>
  </si>
  <si>
    <t>上岡本町２丁目</t>
  </si>
  <si>
    <t>新宮町</t>
  </si>
  <si>
    <t>上岡本町１丁目</t>
  </si>
  <si>
    <t>下之切町</t>
  </si>
  <si>
    <t>桐生町８丁目</t>
  </si>
  <si>
    <t>山田町</t>
  </si>
  <si>
    <t>桐生町７丁目</t>
  </si>
  <si>
    <t>下林町</t>
  </si>
  <si>
    <t>桐生町６丁目</t>
  </si>
  <si>
    <t>赤保木町</t>
  </si>
  <si>
    <t>桐生町５丁目</t>
  </si>
  <si>
    <t>上切町</t>
  </si>
  <si>
    <t>桐生町４丁目</t>
  </si>
  <si>
    <t>中切町</t>
  </si>
  <si>
    <t>桐生町３丁目</t>
  </si>
  <si>
    <t>下切町</t>
  </si>
  <si>
    <t>桐生町２丁目</t>
  </si>
  <si>
    <t>松本町</t>
  </si>
  <si>
    <t>桐生町１丁目</t>
  </si>
  <si>
    <t>冬頭町</t>
  </si>
  <si>
    <t>問屋町</t>
  </si>
  <si>
    <t>本母町</t>
  </si>
  <si>
    <t>曙町４丁目</t>
  </si>
  <si>
    <t>下岡本町</t>
  </si>
  <si>
    <t>片野町６丁目</t>
  </si>
  <si>
    <t>上岡本町</t>
  </si>
  <si>
    <t>片野町５丁目</t>
  </si>
  <si>
    <t>岡本町４丁目</t>
  </si>
  <si>
    <t>片野町４丁目</t>
  </si>
  <si>
    <t>岡本町３丁目</t>
  </si>
  <si>
    <t>片野町３丁目</t>
  </si>
  <si>
    <t>岡本町２丁目</t>
  </si>
  <si>
    <t>片野町２丁目</t>
  </si>
  <si>
    <t>岡本町１丁目</t>
  </si>
  <si>
    <t>片野町１丁目</t>
  </si>
  <si>
    <t>昭和町３丁目</t>
  </si>
  <si>
    <t>匠ケ丘町</t>
  </si>
  <si>
    <t>昭和町２丁目</t>
  </si>
  <si>
    <t>旭ケ丘町</t>
  </si>
  <si>
    <t>昭和町１丁目</t>
  </si>
  <si>
    <t>緑ケ丘町２丁目</t>
  </si>
  <si>
    <t>西之一色町３丁目</t>
  </si>
  <si>
    <t>緑ケ丘町１丁目</t>
  </si>
  <si>
    <t>西之一色町２丁目</t>
  </si>
  <si>
    <t>日の出町３丁目</t>
  </si>
  <si>
    <t>西之一色町１丁目</t>
  </si>
  <si>
    <t>日の出町２丁目</t>
  </si>
  <si>
    <t>千島町</t>
  </si>
  <si>
    <t>日の出町１丁目</t>
  </si>
  <si>
    <t>越後町</t>
  </si>
  <si>
    <t>長坂町</t>
  </si>
  <si>
    <t>松倉町</t>
  </si>
  <si>
    <t>江名子町</t>
  </si>
  <si>
    <t>本町３丁目</t>
  </si>
  <si>
    <t>花岡町３丁目</t>
  </si>
  <si>
    <t>本町２丁目</t>
  </si>
  <si>
    <t>花岡町２丁目</t>
  </si>
  <si>
    <t>本町１丁目</t>
  </si>
  <si>
    <t>花岡町１丁目</t>
  </si>
  <si>
    <t>西町</t>
  </si>
  <si>
    <t>初田町３丁目</t>
  </si>
  <si>
    <t>川原町</t>
  </si>
  <si>
    <t>初田町２丁目</t>
  </si>
  <si>
    <t>上川原町</t>
  </si>
  <si>
    <t>初田町１丁目</t>
  </si>
  <si>
    <t>大新町５丁目</t>
  </si>
  <si>
    <t>総和町３丁目</t>
  </si>
  <si>
    <t>大新町４丁目</t>
  </si>
  <si>
    <t>総和町２丁目</t>
  </si>
  <si>
    <t>大新町３丁目</t>
  </si>
  <si>
    <t>総和町１丁目</t>
  </si>
  <si>
    <t>大新町２丁目</t>
  </si>
  <si>
    <t>神田町２丁目</t>
  </si>
  <si>
    <t>大新町１丁目</t>
  </si>
  <si>
    <t>神田町１丁目</t>
  </si>
  <si>
    <t>八幡町</t>
  </si>
  <si>
    <t>七日町３丁目</t>
  </si>
  <si>
    <t>桜町</t>
  </si>
  <si>
    <t>七日町２丁目</t>
  </si>
  <si>
    <t>左京町</t>
  </si>
  <si>
    <t>七日町１丁目</t>
  </si>
  <si>
    <t>片原町</t>
  </si>
  <si>
    <t>末広町</t>
  </si>
  <si>
    <t>下三之町</t>
  </si>
  <si>
    <t>朝日町</t>
  </si>
  <si>
    <t>上三之町</t>
  </si>
  <si>
    <t>花里町６丁目</t>
  </si>
  <si>
    <t>下二之町</t>
  </si>
  <si>
    <t>花里町５丁目</t>
  </si>
  <si>
    <t>上二之町</t>
  </si>
  <si>
    <t>花里町４丁目</t>
  </si>
  <si>
    <t>下一之町</t>
  </si>
  <si>
    <t>花里町３丁目</t>
  </si>
  <si>
    <t>上一之町</t>
  </si>
  <si>
    <t>花里町２丁目</t>
  </si>
  <si>
    <t>神明町４丁目</t>
  </si>
  <si>
    <t>花里町１丁目</t>
  </si>
  <si>
    <t>神明町３丁目</t>
  </si>
  <si>
    <t>天満町６丁目</t>
  </si>
  <si>
    <t>神明町２丁目</t>
  </si>
  <si>
    <t>天満町５丁目</t>
  </si>
  <si>
    <t>神明町１丁目</t>
  </si>
  <si>
    <t>天満町４丁目</t>
  </si>
  <si>
    <t>城山</t>
  </si>
  <si>
    <t>天満町３丁目</t>
  </si>
  <si>
    <t>森下町２丁目</t>
  </si>
  <si>
    <t>天満町２丁目</t>
  </si>
  <si>
    <t>森下町１丁目</t>
  </si>
  <si>
    <t>天満町１丁目</t>
  </si>
  <si>
    <t>鉄砲町</t>
  </si>
  <si>
    <t>名田町６丁目</t>
  </si>
  <si>
    <t>大門町</t>
  </si>
  <si>
    <t>名田町５丁目</t>
  </si>
  <si>
    <t>吹屋町</t>
  </si>
  <si>
    <t>名田町４丁目</t>
  </si>
  <si>
    <t>馬場町２丁目</t>
  </si>
  <si>
    <t>名田町３丁目</t>
  </si>
  <si>
    <t>馬場町１丁目</t>
  </si>
  <si>
    <t>名田町２丁目</t>
  </si>
  <si>
    <t>堀端町</t>
  </si>
  <si>
    <t>名田町１丁目</t>
  </si>
  <si>
    <t>島川原町</t>
  </si>
  <si>
    <t>花川町</t>
  </si>
  <si>
    <t>春日町</t>
  </si>
  <si>
    <t>相生町</t>
  </si>
  <si>
    <t>若達町２丁目</t>
  </si>
  <si>
    <t>有楽町</t>
  </si>
  <si>
    <t>若達町１丁目</t>
  </si>
  <si>
    <t>八軒町３丁目</t>
  </si>
  <si>
    <t>愛宕町</t>
  </si>
  <si>
    <t>八軒町２丁目</t>
  </si>
  <si>
    <t>天性寺町</t>
  </si>
  <si>
    <t>八軒町１丁目</t>
  </si>
  <si>
    <t>宗猷寺町</t>
  </si>
  <si>
    <t>本町４丁目</t>
  </si>
  <si>
    <t>西洞町</t>
  </si>
  <si>
    <t>３－８．町丁別人口・世帯数</t>
  </si>
  <si>
    <t>３－９．飛騨地域の人口推移</t>
  </si>
  <si>
    <t>（１）３市１村の人口（平成の合併後）</t>
  </si>
  <si>
    <t>10月1日現在　単位：人</t>
  </si>
  <si>
    <t>令和2年</t>
  </si>
  <si>
    <t>高山市</t>
  </si>
  <si>
    <t>飛騨市</t>
  </si>
  <si>
    <t>下呂市</t>
  </si>
  <si>
    <t>白川村</t>
  </si>
  <si>
    <t>3市1村計</t>
  </si>
  <si>
    <t>（２）旧市町村の人口推移（平成の合併前）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</si>
  <si>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</si>
  <si>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</si>
  <si>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</si>
  <si>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</si>
  <si>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</si>
  <si>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</si>
  <si>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</si>
  <si>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</si>
  <si>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</si>
  <si>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</si>
  <si>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</si>
  <si>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</si>
  <si>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</si>
  <si>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</si>
  <si>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</si>
  <si>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</si>
  <si>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</si>
  <si>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</si>
  <si>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平成27年</t>
  </si>
  <si>
    <t>益田郡計</t>
  </si>
  <si>
    <t>萩原町</t>
  </si>
  <si>
    <t>小坂町</t>
  </si>
  <si>
    <t>下呂町</t>
  </si>
  <si>
    <t>金山町</t>
  </si>
  <si>
    <t>馬瀬村</t>
  </si>
  <si>
    <t>大野郡計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</si>
  <si>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</si>
  <si>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</si>
  <si>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</si>
  <si>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</si>
  <si>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</si>
  <si>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</si>
  <si>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</si>
  <si>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</si>
  <si>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吉城郡計</t>
  </si>
  <si>
    <t>古川町</t>
  </si>
  <si>
    <t>国府町</t>
  </si>
  <si>
    <t>河合村</t>
  </si>
  <si>
    <t>宮川村</t>
  </si>
  <si>
    <t>神岡町</t>
  </si>
  <si>
    <t>上宝村</t>
  </si>
  <si>
    <t>1市3郡計</t>
  </si>
  <si>
    <t>３－１０．地域別人口の推移</t>
  </si>
  <si>
    <t>各年4月1日現在　単位：人</t>
  </si>
  <si>
    <t>　高山地域</t>
  </si>
  <si>
    <t>　丹生川地域</t>
  </si>
  <si>
    <t>　清見地域</t>
  </si>
  <si>
    <t>　荘川地域</t>
  </si>
  <si>
    <t>　一之宮地域</t>
  </si>
  <si>
    <t>　久々野地域</t>
  </si>
  <si>
    <t>　朝日地域</t>
  </si>
  <si>
    <t>　高根地域</t>
  </si>
  <si>
    <t>　国府地域</t>
  </si>
  <si>
    <t>　上宝・奥飛騨温泉郷地域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</si>
</sst>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 style="hair"/>
      <right style="hair"/>
      <top>
        <color indexed="63"/>
      </top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>
        <color indexed="63"/>
      </right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81">
    <xf numFmtId="0" fontId="0" fillId="0" borderId="0" xfId="0" applyAlignment="1">
      <alignment vertical="center"/>
    </xf>
    <xf numFmtId="38" fontId="0" fillId="0" borderId="0" xfId="48" applyFont="1" applyBorder="1" applyAlignment="1">
      <alignment vertical="center"/>
    </xf>
    <xf numFmtId="179" fontId="3" fillId="0" borderId="10" xfId="48" applyNumberFormat="1" applyFont="1" applyBorder="1" applyAlignment="1">
      <alignment horizontal="right" vertical="center"/>
    </xf>
    <xf numFmtId="179" fontId="3" fillId="0" borderId="11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180" fontId="3" fillId="0" borderId="11" xfId="48" applyNumberFormat="1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horizontal="right" vertical="center" indent="1"/>
    </xf>
    <xf numFmtId="180" fontId="3" fillId="0" borderId="10" xfId="48" applyNumberFormat="1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180" fontId="3" fillId="0" borderId="10" xfId="48" applyNumberFormat="1" applyFont="1" applyBorder="1" applyAlignment="1">
      <alignment horizontal="right" vertical="center"/>
    </xf>
    <xf numFmtId="0" fontId="3" fillId="0" borderId="10" xfId="48" applyNumberFormat="1" applyFont="1" applyBorder="1" applyAlignment="1">
      <alignment horizontal="right" vertical="center"/>
    </xf>
    <xf numFmtId="3" fontId="3" fillId="0" borderId="10" xfId="48" applyNumberFormat="1" applyFont="1" applyBorder="1" applyAlignment="1">
      <alignment horizontal="right" vertical="center"/>
    </xf>
    <xf numFmtId="49" fontId="3" fillId="0" borderId="13" xfId="48" applyNumberFormat="1" applyFont="1" applyBorder="1" applyAlignment="1">
      <alignment horizontal="right" vertical="center" indent="1"/>
    </xf>
    <xf numFmtId="38" fontId="3" fillId="0" borderId="15" xfId="48" applyFont="1" applyBorder="1" applyAlignment="1">
      <alignment horizontal="right" vertical="center"/>
    </xf>
    <xf numFmtId="3" fontId="3" fillId="0" borderId="16" xfId="48" applyNumberFormat="1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180" fontId="3" fillId="0" borderId="16" xfId="48" applyNumberFormat="1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9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180" fontId="3" fillId="0" borderId="0" xfId="48" applyNumberFormat="1" applyFont="1" applyBorder="1" applyAlignment="1">
      <alignment horizontal="center" vertical="center"/>
    </xf>
    <xf numFmtId="180" fontId="3" fillId="0" borderId="0" xfId="48" applyNumberFormat="1" applyFont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center" vertical="center"/>
    </xf>
    <xf numFmtId="179" fontId="3" fillId="0" borderId="18" xfId="48" applyNumberFormat="1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180" fontId="3" fillId="0" borderId="18" xfId="48" applyNumberFormat="1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179" fontId="5" fillId="0" borderId="0" xfId="48" applyNumberFormat="1" applyFont="1" applyAlignment="1">
      <alignment vertical="center"/>
    </xf>
    <xf numFmtId="179" fontId="3" fillId="0" borderId="0" xfId="48" applyNumberFormat="1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179" fontId="5" fillId="0" borderId="0" xfId="48" applyNumberFormat="1" applyFont="1" applyAlignment="1">
      <alignment horizontal="right" vertical="center"/>
    </xf>
    <xf numFmtId="38" fontId="5" fillId="0" borderId="0" xfId="48" applyFont="1" applyAlignment="1">
      <alignment vertical="center"/>
    </xf>
    <xf numFmtId="179" fontId="0" fillId="0" borderId="0" xfId="48" applyNumberFormat="1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180" fontId="0" fillId="0" borderId="0" xfId="48" applyNumberFormat="1" applyFont="1" applyAlignment="1">
      <alignment horizontal="center" vertical="center"/>
    </xf>
    <xf numFmtId="38" fontId="0" fillId="0" borderId="0" xfId="48" applyFont="1" applyAlignment="1">
      <alignment vertical="center"/>
    </xf>
    <xf numFmtId="179" fontId="0" fillId="0" borderId="0" xfId="48" applyNumberFormat="1" applyFont="1" applyAlignment="1">
      <alignment vertical="center"/>
    </xf>
    <xf numFmtId="38" fontId="47" fillId="0" borderId="0" xfId="48" applyFont="1" applyBorder="1" applyAlignment="1">
      <alignment vertical="center"/>
    </xf>
    <xf numFmtId="38" fontId="47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3" fontId="3" fillId="0" borderId="10" xfId="48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80" fontId="3" fillId="0" borderId="10" xfId="48" applyNumberFormat="1" applyFont="1" applyFill="1" applyBorder="1" applyAlignment="1">
      <alignment vertical="center"/>
    </xf>
    <xf numFmtId="180" fontId="3" fillId="0" borderId="10" xfId="48" applyNumberFormat="1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 indent="1"/>
    </xf>
    <xf numFmtId="38" fontId="3" fillId="0" borderId="19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180" fontId="3" fillId="0" borderId="11" xfId="48" applyNumberFormat="1" applyFont="1" applyBorder="1" applyAlignment="1">
      <alignment horizontal="center" vertical="center"/>
    </xf>
    <xf numFmtId="179" fontId="3" fillId="0" borderId="11" xfId="48" applyNumberFormat="1" applyFont="1" applyBorder="1" applyAlignment="1">
      <alignment horizontal="center" vertical="center"/>
    </xf>
    <xf numFmtId="179" fontId="3" fillId="0" borderId="16" xfId="48" applyNumberFormat="1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 indent="1"/>
    </xf>
    <xf numFmtId="38" fontId="3" fillId="0" borderId="21" xfId="48" applyFont="1" applyBorder="1" applyAlignment="1">
      <alignment horizontal="right" vertical="center" indent="1"/>
    </xf>
    <xf numFmtId="0" fontId="0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3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26" xfId="63" applyFont="1" applyBorder="1" applyAlignment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3" fontId="3" fillId="0" borderId="24" xfId="63" applyNumberFormat="1" applyFont="1" applyBorder="1" applyAlignment="1">
      <alignment vertical="center"/>
      <protection/>
    </xf>
    <xf numFmtId="3" fontId="3" fillId="0" borderId="30" xfId="63" applyNumberFormat="1" applyFont="1" applyBorder="1" applyAlignment="1">
      <alignment vertical="center"/>
      <protection/>
    </xf>
    <xf numFmtId="3" fontId="3" fillId="0" borderId="31" xfId="63" applyNumberFormat="1" applyFont="1" applyBorder="1" applyAlignment="1">
      <alignment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3" fontId="3" fillId="0" borderId="10" xfId="63" applyNumberFormat="1" applyFont="1" applyBorder="1" applyAlignment="1">
      <alignment vertical="center"/>
      <protection/>
    </xf>
    <xf numFmtId="3" fontId="3" fillId="0" borderId="32" xfId="63" applyNumberFormat="1" applyFont="1" applyBorder="1" applyAlignment="1">
      <alignment vertical="center"/>
      <protection/>
    </xf>
    <xf numFmtId="3" fontId="3" fillId="0" borderId="33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>
      <alignment vertical="center"/>
      <protection/>
    </xf>
    <xf numFmtId="207" fontId="3" fillId="0" borderId="10" xfId="64" applyNumberFormat="1" applyFont="1" applyBorder="1" applyAlignment="1" quotePrefix="1">
      <alignment horizontal="right" vertical="top"/>
      <protection/>
    </xf>
    <xf numFmtId="207" fontId="3" fillId="0" borderId="32" xfId="64" applyNumberFormat="1" applyFont="1" applyBorder="1" applyAlignment="1" quotePrefix="1">
      <alignment horizontal="right" vertical="top"/>
      <protection/>
    </xf>
    <xf numFmtId="207" fontId="3" fillId="0" borderId="14" xfId="64" applyNumberFormat="1" applyFont="1" applyBorder="1" applyAlignment="1" quotePrefix="1">
      <alignment horizontal="right" vertical="top"/>
      <protection/>
    </xf>
    <xf numFmtId="3" fontId="3" fillId="0" borderId="34" xfId="63" applyNumberFormat="1" applyFont="1" applyBorder="1" applyAlignment="1">
      <alignment vertical="center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3" fontId="3" fillId="0" borderId="36" xfId="63" applyNumberFormat="1" applyFont="1" applyBorder="1" applyAlignment="1">
      <alignment vertical="center"/>
      <protection/>
    </xf>
    <xf numFmtId="207" fontId="3" fillId="0" borderId="36" xfId="64" applyNumberFormat="1" applyFont="1" applyBorder="1" applyAlignment="1" quotePrefix="1">
      <alignment horizontal="right" vertical="top"/>
      <protection/>
    </xf>
    <xf numFmtId="207" fontId="3" fillId="0" borderId="37" xfId="64" applyNumberFormat="1" applyFont="1" applyBorder="1" applyAlignment="1" quotePrefix="1">
      <alignment horizontal="right" vertical="top"/>
      <protection/>
    </xf>
    <xf numFmtId="207" fontId="3" fillId="0" borderId="38" xfId="64" applyNumberFormat="1" applyFont="1" applyBorder="1" applyAlignment="1" quotePrefix="1">
      <alignment horizontal="right" vertical="top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207" fontId="3" fillId="0" borderId="34" xfId="64" applyNumberFormat="1" applyFont="1" applyBorder="1" applyAlignment="1" quotePrefix="1">
      <alignment horizontal="right" vertical="top"/>
      <protection/>
    </xf>
    <xf numFmtId="207" fontId="3" fillId="0" borderId="40" xfId="64" applyNumberFormat="1" applyFont="1" applyBorder="1" applyAlignment="1" quotePrefix="1">
      <alignment horizontal="right" vertical="top"/>
      <protection/>
    </xf>
    <xf numFmtId="207" fontId="3" fillId="0" borderId="41" xfId="64" applyNumberFormat="1" applyFont="1" applyBorder="1" applyAlignment="1" quotePrefix="1">
      <alignment horizontal="right" vertical="top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5" fillId="0" borderId="21" xfId="63" applyFont="1" applyBorder="1" applyAlignment="1">
      <alignment horizontal="center" vertical="center" textRotation="255"/>
      <protection/>
    </xf>
    <xf numFmtId="0" fontId="5" fillId="0" borderId="11" xfId="63" applyFont="1" applyBorder="1" applyAlignment="1">
      <alignment horizontal="center" vertical="center"/>
      <protection/>
    </xf>
    <xf numFmtId="3" fontId="3" fillId="0" borderId="11" xfId="63" applyNumberFormat="1" applyFont="1" applyBorder="1" applyAlignment="1">
      <alignment vertical="center"/>
      <protection/>
    </xf>
    <xf numFmtId="3" fontId="3" fillId="0" borderId="23" xfId="63" applyNumberFormat="1" applyFont="1" applyBorder="1" applyAlignment="1">
      <alignment vertical="center"/>
      <protection/>
    </xf>
    <xf numFmtId="3" fontId="3" fillId="0" borderId="12" xfId="63" applyNumberFormat="1" applyFont="1" applyBorder="1" applyAlignment="1">
      <alignment vertical="center"/>
      <protection/>
    </xf>
    <xf numFmtId="0" fontId="5" fillId="0" borderId="13" xfId="63" applyFont="1" applyBorder="1" applyAlignment="1">
      <alignment horizontal="center" vertical="center" textRotation="255"/>
      <protection/>
    </xf>
    <xf numFmtId="0" fontId="5" fillId="0" borderId="10" xfId="63" applyFont="1" applyBorder="1" applyAlignment="1">
      <alignment horizontal="center" vertical="center"/>
      <protection/>
    </xf>
    <xf numFmtId="188" fontId="3" fillId="0" borderId="10" xfId="42" applyNumberFormat="1" applyFont="1" applyBorder="1" applyAlignment="1">
      <alignment vertical="center"/>
    </xf>
    <xf numFmtId="188" fontId="3" fillId="0" borderId="32" xfId="42" applyNumberFormat="1" applyFont="1" applyBorder="1" applyAlignment="1">
      <alignment vertical="center"/>
    </xf>
    <xf numFmtId="188" fontId="3" fillId="0" borderId="32" xfId="42" applyNumberFormat="1" applyFont="1" applyFill="1" applyBorder="1" applyAlignment="1">
      <alignment vertical="center"/>
    </xf>
    <xf numFmtId="188" fontId="3" fillId="0" borderId="10" xfId="42" applyNumberFormat="1" applyFont="1" applyFill="1" applyBorder="1" applyAlignment="1">
      <alignment vertical="center"/>
    </xf>
    <xf numFmtId="188" fontId="3" fillId="0" borderId="14" xfId="42" applyNumberFormat="1" applyFont="1" applyFill="1" applyBorder="1" applyAlignment="1">
      <alignment vertical="center"/>
    </xf>
    <xf numFmtId="0" fontId="5" fillId="0" borderId="15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88" fontId="3" fillId="0" borderId="16" xfId="42" applyNumberFormat="1" applyFont="1" applyBorder="1" applyAlignment="1">
      <alignment vertical="center"/>
    </xf>
    <xf numFmtId="188" fontId="3" fillId="0" borderId="16" xfId="42" applyNumberFormat="1" applyFont="1" applyFill="1" applyBorder="1" applyAlignment="1">
      <alignment vertical="center"/>
    </xf>
    <xf numFmtId="188" fontId="3" fillId="0" borderId="17" xfId="42" applyNumberFormat="1" applyFont="1" applyFill="1" applyBorder="1" applyAlignment="1">
      <alignment vertical="center"/>
    </xf>
    <xf numFmtId="0" fontId="5" fillId="0" borderId="0" xfId="63" applyFont="1" applyAlignment="1">
      <alignment vertical="center"/>
      <protection/>
    </xf>
    <xf numFmtId="0" fontId="0" fillId="0" borderId="0" xfId="63" applyAlignment="1">
      <alignment horizontal="right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 shrinkToFit="1"/>
      <protection/>
    </xf>
    <xf numFmtId="0" fontId="3" fillId="0" borderId="12" xfId="63" applyFont="1" applyBorder="1" applyAlignment="1">
      <alignment vertical="center"/>
      <protection/>
    </xf>
    <xf numFmtId="0" fontId="3" fillId="0" borderId="43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3" fillId="0" borderId="45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3" fillId="0" borderId="18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 shrinkToFit="1"/>
      <protection/>
    </xf>
    <xf numFmtId="0" fontId="3" fillId="0" borderId="46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192" fontId="3" fillId="0" borderId="14" xfId="63" applyNumberFormat="1" applyFont="1" applyBorder="1" applyAlignment="1">
      <alignment vertical="center"/>
      <protection/>
    </xf>
    <xf numFmtId="0" fontId="3" fillId="0" borderId="47" xfId="63" applyFont="1" applyBorder="1" applyAlignment="1">
      <alignment horizontal="center" vertical="center"/>
      <protection/>
    </xf>
    <xf numFmtId="0" fontId="3" fillId="0" borderId="48" xfId="63" applyFont="1" applyBorder="1" applyAlignment="1">
      <alignment horizontal="center" vertical="center"/>
      <protection/>
    </xf>
    <xf numFmtId="3" fontId="3" fillId="0" borderId="16" xfId="63" applyNumberFormat="1" applyFont="1" applyBorder="1" applyAlignment="1">
      <alignment vertical="center"/>
      <protection/>
    </xf>
    <xf numFmtId="192" fontId="3" fillId="0" borderId="17" xfId="63" applyNumberFormat="1" applyFont="1" applyBorder="1" applyAlignment="1">
      <alignment vertical="center"/>
      <protection/>
    </xf>
    <xf numFmtId="0" fontId="3" fillId="0" borderId="49" xfId="63" applyFont="1" applyBorder="1" applyAlignment="1">
      <alignment horizontal="center" vertical="center"/>
      <protection/>
    </xf>
    <xf numFmtId="0" fontId="3" fillId="0" borderId="50" xfId="63" applyFont="1" applyBorder="1" applyAlignment="1">
      <alignment horizontal="center" vertical="center"/>
      <protection/>
    </xf>
    <xf numFmtId="0" fontId="3" fillId="0" borderId="51" xfId="63" applyFont="1" applyBorder="1" applyAlignment="1">
      <alignment horizontal="center" vertical="center"/>
      <protection/>
    </xf>
    <xf numFmtId="49" fontId="3" fillId="0" borderId="25" xfId="63" applyNumberFormat="1" applyFont="1" applyBorder="1" applyAlignment="1">
      <alignment horizontal="center" vertical="center"/>
      <protection/>
    </xf>
    <xf numFmtId="49" fontId="3" fillId="0" borderId="11" xfId="63" applyNumberFormat="1" applyFont="1" applyBorder="1" applyAlignment="1">
      <alignment horizontal="center" vertical="center"/>
      <protection/>
    </xf>
    <xf numFmtId="49" fontId="3" fillId="0" borderId="23" xfId="63" applyNumberFormat="1" applyFont="1" applyBorder="1" applyAlignment="1">
      <alignment horizontal="center" vertical="center"/>
      <protection/>
    </xf>
    <xf numFmtId="49" fontId="3" fillId="0" borderId="12" xfId="63" applyNumberFormat="1" applyFont="1" applyBorder="1" applyAlignment="1">
      <alignment horizontal="center" vertical="center"/>
      <protection/>
    </xf>
    <xf numFmtId="0" fontId="3" fillId="0" borderId="52" xfId="63" applyFont="1" applyBorder="1" applyAlignment="1">
      <alignment horizontal="center" vertical="center"/>
      <protection/>
    </xf>
    <xf numFmtId="0" fontId="3" fillId="0" borderId="53" xfId="63" applyFont="1" applyBorder="1" applyAlignment="1">
      <alignment horizontal="center" vertical="center"/>
      <protection/>
    </xf>
    <xf numFmtId="0" fontId="3" fillId="0" borderId="54" xfId="63" applyFont="1" applyBorder="1" applyAlignment="1">
      <alignment horizontal="center" vertical="center"/>
      <protection/>
    </xf>
    <xf numFmtId="3" fontId="3" fillId="0" borderId="55" xfId="63" applyNumberFormat="1" applyFont="1" applyBorder="1" applyAlignment="1">
      <alignment vertical="center"/>
      <protection/>
    </xf>
    <xf numFmtId="3" fontId="3" fillId="0" borderId="53" xfId="63" applyNumberFormat="1" applyFont="1" applyBorder="1" applyAlignment="1">
      <alignment vertical="center"/>
      <protection/>
    </xf>
    <xf numFmtId="3" fontId="3" fillId="0" borderId="54" xfId="63" applyNumberFormat="1" applyFont="1" applyBorder="1" applyAlignment="1">
      <alignment vertical="center"/>
      <protection/>
    </xf>
    <xf numFmtId="3" fontId="3" fillId="0" borderId="56" xfId="63" applyNumberFormat="1" applyFont="1" applyBorder="1" applyAlignment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3" fillId="0" borderId="32" xfId="63" applyFont="1" applyBorder="1" applyAlignment="1">
      <alignment vertical="center"/>
      <protection/>
    </xf>
    <xf numFmtId="0" fontId="3" fillId="0" borderId="33" xfId="63" applyFont="1" applyBorder="1" applyAlignment="1">
      <alignment vertical="center"/>
      <protection/>
    </xf>
    <xf numFmtId="179" fontId="3" fillId="0" borderId="10" xfId="63" applyNumberFormat="1" applyFont="1" applyBorder="1" applyAlignment="1">
      <alignment vertical="center"/>
      <protection/>
    </xf>
    <xf numFmtId="179" fontId="3" fillId="0" borderId="32" xfId="63" applyNumberFormat="1" applyFont="1" applyBorder="1" applyAlignment="1">
      <alignment vertical="center"/>
      <protection/>
    </xf>
    <xf numFmtId="179" fontId="3" fillId="0" borderId="14" xfId="63" applyNumberFormat="1" applyFont="1" applyBorder="1" applyAlignment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3" fillId="0" borderId="57" xfId="63" applyFont="1" applyBorder="1" applyAlignment="1">
      <alignment vertical="center"/>
      <protection/>
    </xf>
    <xf numFmtId="0" fontId="3" fillId="0" borderId="58" xfId="63" applyFont="1" applyBorder="1" applyAlignment="1">
      <alignment vertical="center"/>
      <protection/>
    </xf>
    <xf numFmtId="179" fontId="3" fillId="0" borderId="59" xfId="63" applyNumberFormat="1" applyFont="1" applyBorder="1" applyAlignment="1">
      <alignment vertical="center"/>
      <protection/>
    </xf>
    <xf numFmtId="179" fontId="3" fillId="0" borderId="57" xfId="63" applyNumberFormat="1" applyFont="1" applyBorder="1" applyAlignment="1">
      <alignment vertical="center"/>
      <protection/>
    </xf>
    <xf numFmtId="179" fontId="3" fillId="0" borderId="60" xfId="63" applyNumberFormat="1" applyFont="1" applyBorder="1" applyAlignment="1">
      <alignment vertical="center"/>
      <protection/>
    </xf>
    <xf numFmtId="0" fontId="3" fillId="0" borderId="32" xfId="63" applyFont="1" applyBorder="1" applyAlignment="1">
      <alignment vertical="center"/>
      <protection/>
    </xf>
    <xf numFmtId="0" fontId="3" fillId="0" borderId="61" xfId="63" applyFont="1" applyBorder="1" applyAlignment="1">
      <alignment vertical="center"/>
      <protection/>
    </xf>
    <xf numFmtId="0" fontId="3" fillId="0" borderId="57" xfId="63" applyFont="1" applyBorder="1" applyAlignment="1">
      <alignment vertical="center"/>
      <protection/>
    </xf>
    <xf numFmtId="179" fontId="3" fillId="0" borderId="62" xfId="63" applyNumberFormat="1" applyFont="1" applyBorder="1" applyAlignment="1">
      <alignment vertical="center"/>
      <protection/>
    </xf>
    <xf numFmtId="179" fontId="3" fillId="0" borderId="63" xfId="63" applyNumberFormat="1" applyFont="1" applyBorder="1" applyAlignment="1">
      <alignment vertical="center"/>
      <protection/>
    </xf>
    <xf numFmtId="179" fontId="3" fillId="0" borderId="64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63" xfId="63" applyFont="1" applyBorder="1" applyAlignment="1">
      <alignment vertical="center"/>
      <protection/>
    </xf>
    <xf numFmtId="0" fontId="3" fillId="0" borderId="66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179" fontId="3" fillId="0" borderId="16" xfId="63" applyNumberFormat="1" applyFont="1" applyBorder="1" applyAlignment="1">
      <alignment vertical="center"/>
      <protection/>
    </xf>
    <xf numFmtId="179" fontId="3" fillId="0" borderId="42" xfId="63" applyNumberFormat="1" applyFont="1" applyBorder="1" applyAlignment="1">
      <alignment vertical="center"/>
      <protection/>
    </xf>
    <xf numFmtId="179" fontId="3" fillId="0" borderId="17" xfId="63" applyNumberFormat="1" applyFont="1" applyBorder="1" applyAlignment="1">
      <alignment vertical="center"/>
      <protection/>
    </xf>
    <xf numFmtId="0" fontId="0" fillId="0" borderId="0" xfId="63" applyAlignment="1">
      <alignment horizontal="center" vertical="center"/>
      <protection/>
    </xf>
    <xf numFmtId="0" fontId="3" fillId="0" borderId="53" xfId="63" applyFont="1" applyBorder="1" applyAlignment="1">
      <alignment horizontal="center" vertical="center"/>
      <protection/>
    </xf>
    <xf numFmtId="0" fontId="3" fillId="0" borderId="56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5" fillId="0" borderId="11" xfId="63" applyFont="1" applyBorder="1" applyAlignment="1">
      <alignment horizontal="right" vertical="center"/>
      <protection/>
    </xf>
    <xf numFmtId="0" fontId="5" fillId="0" borderId="12" xfId="63" applyFont="1" applyBorder="1" applyAlignment="1">
      <alignment horizontal="right" vertical="center"/>
      <protection/>
    </xf>
    <xf numFmtId="3" fontId="3" fillId="0" borderId="10" xfId="63" applyNumberFormat="1" applyFont="1" applyBorder="1" applyAlignment="1">
      <alignment horizontal="right" vertical="center"/>
      <protection/>
    </xf>
    <xf numFmtId="181" fontId="3" fillId="0" borderId="10" xfId="63" applyNumberFormat="1" applyFont="1" applyBorder="1" applyAlignment="1">
      <alignment horizontal="right" vertical="center"/>
      <protection/>
    </xf>
    <xf numFmtId="184" fontId="3" fillId="0" borderId="14" xfId="48" applyNumberFormat="1" applyFont="1" applyBorder="1" applyAlignment="1">
      <alignment horizontal="right" vertical="center"/>
    </xf>
    <xf numFmtId="3" fontId="3" fillId="0" borderId="16" xfId="63" applyNumberFormat="1" applyFont="1" applyBorder="1" applyAlignment="1">
      <alignment horizontal="right" vertical="center"/>
      <protection/>
    </xf>
    <xf numFmtId="181" fontId="3" fillId="0" borderId="16" xfId="63" applyNumberFormat="1" applyFont="1" applyBorder="1" applyAlignment="1">
      <alignment horizontal="right" vertical="center"/>
      <protection/>
    </xf>
    <xf numFmtId="184" fontId="3" fillId="0" borderId="17" xfId="48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65" applyFont="1" applyAlignment="1">
      <alignment vertical="center"/>
      <protection/>
    </xf>
    <xf numFmtId="0" fontId="48" fillId="0" borderId="0" xfId="65" applyFont="1" applyAlignment="1">
      <alignment horizontal="right" vertical="center"/>
      <protection/>
    </xf>
    <xf numFmtId="0" fontId="49" fillId="0" borderId="0" xfId="0" applyFont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67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48" xfId="65" applyFont="1" applyBorder="1" applyAlignment="1">
      <alignment horizontal="center" vertical="center"/>
      <protection/>
    </xf>
    <xf numFmtId="0" fontId="48" fillId="0" borderId="47" xfId="65" applyFont="1" applyBorder="1" applyAlignment="1">
      <alignment horizontal="center" vertical="center"/>
      <protection/>
    </xf>
    <xf numFmtId="3" fontId="48" fillId="0" borderId="12" xfId="0" applyNumberFormat="1" applyFont="1" applyBorder="1" applyAlignment="1">
      <alignment vertical="center"/>
    </xf>
    <xf numFmtId="3" fontId="48" fillId="0" borderId="23" xfId="0" applyNumberFormat="1" applyFont="1" applyBorder="1" applyAlignment="1">
      <alignment vertical="center"/>
    </xf>
    <xf numFmtId="3" fontId="48" fillId="0" borderId="68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8" fillId="0" borderId="25" xfId="65" applyFont="1" applyBorder="1" applyAlignment="1">
      <alignment horizontal="center" vertical="center"/>
      <protection/>
    </xf>
    <xf numFmtId="0" fontId="48" fillId="0" borderId="69" xfId="65" applyFont="1" applyBorder="1" applyAlignment="1">
      <alignment horizontal="center" vertical="center"/>
      <protection/>
    </xf>
    <xf numFmtId="0" fontId="48" fillId="0" borderId="56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71" xfId="65" applyFont="1" applyBorder="1" applyAlignment="1">
      <alignment horizontal="center" vertical="center"/>
      <protection/>
    </xf>
    <xf numFmtId="0" fontId="48" fillId="0" borderId="72" xfId="65" applyFont="1" applyBorder="1" applyAlignment="1">
      <alignment horizontal="center" vertical="center"/>
      <protection/>
    </xf>
    <xf numFmtId="0" fontId="50" fillId="0" borderId="0" xfId="65" applyFont="1" applyAlignment="1">
      <alignment vertical="center"/>
      <protection/>
    </xf>
    <xf numFmtId="0" fontId="48" fillId="0" borderId="0" xfId="0" applyFont="1" applyAlignment="1">
      <alignment horizontal="right" vertical="center"/>
    </xf>
    <xf numFmtId="0" fontId="48" fillId="0" borderId="48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60" xfId="0" applyFont="1" applyBorder="1" applyAlignment="1">
      <alignment vertical="center"/>
    </xf>
    <xf numFmtId="0" fontId="48" fillId="0" borderId="57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48" fillId="0" borderId="59" xfId="0" applyFont="1" applyBorder="1" applyAlignment="1">
      <alignment vertical="center"/>
    </xf>
    <xf numFmtId="0" fontId="48" fillId="0" borderId="58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31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49" fontId="48" fillId="0" borderId="0" xfId="0" applyNumberFormat="1" applyFont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38" fontId="48" fillId="0" borderId="17" xfId="48" applyFont="1" applyBorder="1" applyAlignment="1">
      <alignment vertical="center"/>
    </xf>
    <xf numFmtId="38" fontId="48" fillId="0" borderId="42" xfId="48" applyFont="1" applyBorder="1" applyAlignment="1">
      <alignment vertical="center"/>
    </xf>
    <xf numFmtId="3" fontId="48" fillId="0" borderId="67" xfId="0" applyNumberFormat="1" applyFont="1" applyBorder="1" applyAlignment="1">
      <alignment vertical="center"/>
    </xf>
    <xf numFmtId="3" fontId="48" fillId="0" borderId="16" xfId="0" applyNumberFormat="1" applyFont="1" applyBorder="1" applyAlignment="1">
      <alignment vertical="center"/>
    </xf>
    <xf numFmtId="3" fontId="48" fillId="0" borderId="42" xfId="0" applyNumberFormat="1" applyFont="1" applyBorder="1" applyAlignment="1">
      <alignment vertical="center"/>
    </xf>
    <xf numFmtId="38" fontId="48" fillId="0" borderId="60" xfId="48" applyFont="1" applyBorder="1" applyAlignment="1">
      <alignment vertical="center"/>
    </xf>
    <xf numFmtId="38" fontId="48" fillId="0" borderId="57" xfId="48" applyFont="1" applyBorder="1" applyAlignment="1">
      <alignment vertical="center"/>
    </xf>
    <xf numFmtId="3" fontId="48" fillId="0" borderId="73" xfId="0" applyNumberFormat="1" applyFont="1" applyBorder="1" applyAlignment="1">
      <alignment vertical="center"/>
    </xf>
    <xf numFmtId="3" fontId="48" fillId="0" borderId="59" xfId="0" applyNumberFormat="1" applyFont="1" applyBorder="1" applyAlignment="1">
      <alignment vertical="center"/>
    </xf>
    <xf numFmtId="3" fontId="48" fillId="0" borderId="57" xfId="0" applyNumberFormat="1" applyFont="1" applyBorder="1" applyAlignment="1">
      <alignment vertical="center"/>
    </xf>
    <xf numFmtId="196" fontId="48" fillId="0" borderId="31" xfId="0" applyNumberFormat="1" applyFont="1" applyBorder="1" applyAlignment="1">
      <alignment horizontal="right" vertical="center"/>
    </xf>
    <xf numFmtId="196" fontId="48" fillId="0" borderId="30" xfId="0" applyNumberFormat="1" applyFont="1" applyBorder="1" applyAlignment="1">
      <alignment horizontal="right" vertical="center"/>
    </xf>
    <xf numFmtId="196" fontId="48" fillId="0" borderId="24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3" fontId="48" fillId="0" borderId="77" xfId="0" applyNumberFormat="1" applyFont="1" applyBorder="1" applyAlignment="1">
      <alignment vertical="center"/>
    </xf>
    <xf numFmtId="3" fontId="48" fillId="0" borderId="78" xfId="0" applyNumberFormat="1" applyFont="1" applyBorder="1" applyAlignment="1">
      <alignment vertical="center"/>
    </xf>
    <xf numFmtId="3" fontId="48" fillId="0" borderId="45" xfId="0" applyNumberFormat="1" applyFont="1" applyBorder="1" applyAlignment="1">
      <alignment vertical="center"/>
    </xf>
    <xf numFmtId="0" fontId="48" fillId="0" borderId="45" xfId="0" applyFont="1" applyBorder="1" applyAlignment="1">
      <alignment horizontal="center" vertical="center"/>
    </xf>
    <xf numFmtId="0" fontId="48" fillId="0" borderId="64" xfId="0" applyFont="1" applyBorder="1" applyAlignment="1">
      <alignment vertical="center"/>
    </xf>
    <xf numFmtId="0" fontId="48" fillId="0" borderId="63" xfId="0" applyFont="1" applyBorder="1" applyAlignment="1">
      <alignment vertical="center"/>
    </xf>
    <xf numFmtId="0" fontId="48" fillId="0" borderId="62" xfId="0" applyFont="1" applyBorder="1" applyAlignment="1">
      <alignment vertical="center"/>
    </xf>
    <xf numFmtId="0" fontId="48" fillId="0" borderId="62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196" fontId="48" fillId="0" borderId="64" xfId="0" applyNumberFormat="1" applyFont="1" applyBorder="1" applyAlignment="1">
      <alignment horizontal="right" vertical="center"/>
    </xf>
    <xf numFmtId="196" fontId="48" fillId="0" borderId="63" xfId="0" applyNumberFormat="1" applyFont="1" applyBorder="1" applyAlignment="1">
      <alignment horizontal="right" vertical="center"/>
    </xf>
    <xf numFmtId="196" fontId="48" fillId="0" borderId="62" xfId="0" applyNumberFormat="1" applyFont="1" applyBorder="1" applyAlignment="1">
      <alignment horizontal="right" vertical="center"/>
    </xf>
    <xf numFmtId="196" fontId="48" fillId="0" borderId="60" xfId="0" applyNumberFormat="1" applyFont="1" applyBorder="1" applyAlignment="1">
      <alignment horizontal="right" vertical="center"/>
    </xf>
    <xf numFmtId="196" fontId="48" fillId="0" borderId="57" xfId="0" applyNumberFormat="1" applyFont="1" applyBorder="1" applyAlignment="1">
      <alignment horizontal="right" vertical="center"/>
    </xf>
    <xf numFmtId="196" fontId="48" fillId="0" borderId="59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38" fontId="48" fillId="0" borderId="28" xfId="48" applyFont="1" applyBorder="1" applyAlignment="1">
      <alignment vertical="center"/>
    </xf>
    <xf numFmtId="38" fontId="48" fillId="0" borderId="27" xfId="48" applyFont="1" applyBorder="1" applyAlignment="1">
      <alignment vertical="center"/>
    </xf>
    <xf numFmtId="38" fontId="48" fillId="0" borderId="79" xfId="48" applyFont="1" applyBorder="1" applyAlignment="1">
      <alignment vertical="center"/>
    </xf>
    <xf numFmtId="38" fontId="48" fillId="0" borderId="18" xfId="48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38" fontId="48" fillId="0" borderId="64" xfId="48" applyFont="1" applyBorder="1" applyAlignment="1">
      <alignment vertical="center"/>
    </xf>
    <xf numFmtId="38" fontId="48" fillId="0" borderId="63" xfId="48" applyFont="1" applyBorder="1" applyAlignment="1">
      <alignment vertical="center"/>
    </xf>
    <xf numFmtId="38" fontId="48" fillId="0" borderId="81" xfId="48" applyFont="1" applyBorder="1" applyAlignment="1">
      <alignment vertical="center"/>
    </xf>
    <xf numFmtId="38" fontId="48" fillId="0" borderId="62" xfId="48" applyFont="1" applyBorder="1" applyAlignment="1">
      <alignment vertical="center"/>
    </xf>
    <xf numFmtId="38" fontId="48" fillId="0" borderId="73" xfId="48" applyFont="1" applyBorder="1" applyAlignment="1">
      <alignment vertical="center"/>
    </xf>
    <xf numFmtId="38" fontId="48" fillId="0" borderId="59" xfId="48" applyFont="1" applyBorder="1" applyAlignment="1">
      <alignment vertical="center"/>
    </xf>
    <xf numFmtId="38" fontId="48" fillId="0" borderId="31" xfId="48" applyFont="1" applyBorder="1" applyAlignment="1">
      <alignment vertical="center"/>
    </xf>
    <xf numFmtId="38" fontId="48" fillId="0" borderId="30" xfId="48" applyFont="1" applyBorder="1" applyAlignment="1">
      <alignment vertical="center"/>
    </xf>
    <xf numFmtId="38" fontId="48" fillId="0" borderId="82" xfId="48" applyFont="1" applyBorder="1" applyAlignment="1">
      <alignment vertical="center"/>
    </xf>
    <xf numFmtId="38" fontId="48" fillId="0" borderId="24" xfId="48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50" fillId="0" borderId="0" xfId="62" applyFont="1">
      <alignment/>
      <protection/>
    </xf>
    <xf numFmtId="176" fontId="50" fillId="0" borderId="0" xfId="62" applyNumberFormat="1" applyFont="1" applyAlignment="1">
      <alignment shrinkToFit="1"/>
      <protection/>
    </xf>
    <xf numFmtId="176" fontId="51" fillId="0" borderId="0" xfId="62" applyNumberFormat="1" applyFont="1" applyAlignment="1">
      <alignment shrinkToFit="1"/>
      <protection/>
    </xf>
    <xf numFmtId="0" fontId="51" fillId="0" borderId="0" xfId="62" applyFont="1">
      <alignment/>
      <protection/>
    </xf>
    <xf numFmtId="176" fontId="51" fillId="0" borderId="0" xfId="50" applyNumberFormat="1" applyFont="1" applyAlignment="1">
      <alignment vertical="center" shrinkToFit="1"/>
    </xf>
    <xf numFmtId="38" fontId="51" fillId="0" borderId="0" xfId="50" applyNumberFormat="1" applyFont="1" applyAlignment="1">
      <alignment vertical="center"/>
    </xf>
    <xf numFmtId="0" fontId="52" fillId="0" borderId="0" xfId="62" applyFont="1">
      <alignment/>
      <protection/>
    </xf>
    <xf numFmtId="176" fontId="52" fillId="0" borderId="0" xfId="62" applyNumberFormat="1" applyFont="1" applyAlignment="1">
      <alignment shrinkToFit="1"/>
      <protection/>
    </xf>
    <xf numFmtId="176" fontId="48" fillId="0" borderId="0" xfId="65" applyNumberFormat="1" applyFont="1" applyAlignment="1">
      <alignment horizontal="right" vertical="center"/>
      <protection/>
    </xf>
    <xf numFmtId="176" fontId="48" fillId="0" borderId="0" xfId="62" applyNumberFormat="1" applyFont="1" applyAlignment="1">
      <alignment shrinkToFit="1"/>
      <protection/>
    </xf>
    <xf numFmtId="176" fontId="52" fillId="0" borderId="0" xfId="50" applyNumberFormat="1" applyFont="1" applyBorder="1" applyAlignment="1">
      <alignment vertical="center" shrinkToFit="1"/>
    </xf>
    <xf numFmtId="38" fontId="52" fillId="0" borderId="68" xfId="50" applyNumberFormat="1" applyFont="1" applyBorder="1" applyAlignment="1">
      <alignment vertical="center"/>
    </xf>
    <xf numFmtId="176" fontId="52" fillId="0" borderId="56" xfId="50" applyNumberFormat="1" applyFont="1" applyBorder="1" applyAlignment="1">
      <alignment vertical="center" shrinkToFit="1"/>
    </xf>
    <xf numFmtId="176" fontId="52" fillId="0" borderId="16" xfId="50" applyNumberFormat="1" applyFont="1" applyBorder="1" applyAlignment="1">
      <alignment vertical="center" shrinkToFit="1"/>
    </xf>
    <xf numFmtId="38" fontId="52" fillId="0" borderId="42" xfId="50" applyNumberFormat="1" applyFont="1" applyBorder="1" applyAlignment="1">
      <alignment horizontal="center" vertical="center"/>
    </xf>
    <xf numFmtId="38" fontId="52" fillId="0" borderId="15" xfId="50" applyNumberFormat="1" applyFont="1" applyBorder="1" applyAlignment="1">
      <alignment horizontal="center" vertical="center"/>
    </xf>
    <xf numFmtId="176" fontId="52" fillId="0" borderId="17" xfId="62" applyNumberFormat="1" applyFont="1" applyBorder="1" applyAlignment="1">
      <alignment vertical="center" shrinkToFit="1"/>
      <protection/>
    </xf>
    <xf numFmtId="176" fontId="52" fillId="0" borderId="16" xfId="62" applyNumberFormat="1" applyFont="1" applyBorder="1" applyAlignment="1">
      <alignment vertical="center" shrinkToFit="1"/>
      <protection/>
    </xf>
    <xf numFmtId="38" fontId="52" fillId="0" borderId="42" xfId="50" applyNumberFormat="1" applyFont="1" applyBorder="1" applyAlignment="1">
      <alignment vertical="center"/>
    </xf>
    <xf numFmtId="38" fontId="52" fillId="0" borderId="15" xfId="50" applyNumberFormat="1" applyFont="1" applyBorder="1" applyAlignment="1">
      <alignment vertical="center"/>
    </xf>
    <xf numFmtId="176" fontId="52" fillId="0" borderId="53" xfId="50" applyNumberFormat="1" applyFont="1" applyBorder="1" applyAlignment="1">
      <alignment vertical="center" shrinkToFit="1"/>
    </xf>
    <xf numFmtId="38" fontId="52" fillId="0" borderId="54" xfId="50" applyNumberFormat="1" applyFont="1" applyBorder="1" applyAlignment="1">
      <alignment horizontal="center" vertical="center"/>
    </xf>
    <xf numFmtId="38" fontId="52" fillId="0" borderId="52" xfId="50" applyNumberFormat="1" applyFont="1" applyBorder="1" applyAlignment="1">
      <alignment horizontal="center" vertical="center"/>
    </xf>
    <xf numFmtId="176" fontId="52" fillId="0" borderId="14" xfId="62" applyNumberFormat="1" applyFont="1" applyBorder="1" applyAlignment="1">
      <alignment vertical="center" shrinkToFit="1"/>
      <protection/>
    </xf>
    <xf numFmtId="176" fontId="52" fillId="0" borderId="10" xfId="62" applyNumberFormat="1" applyFont="1" applyBorder="1" applyAlignment="1">
      <alignment vertical="center" shrinkToFit="1"/>
      <protection/>
    </xf>
    <xf numFmtId="38" fontId="52" fillId="0" borderId="32" xfId="50" applyNumberFormat="1" applyFont="1" applyBorder="1" applyAlignment="1">
      <alignment vertical="center"/>
    </xf>
    <xf numFmtId="38" fontId="52" fillId="0" borderId="13" xfId="50" applyNumberFormat="1" applyFont="1" applyBorder="1" applyAlignment="1">
      <alignment vertical="center"/>
    </xf>
    <xf numFmtId="176" fontId="52" fillId="0" borderId="11" xfId="62" applyNumberFormat="1" applyFont="1" applyBorder="1" applyAlignment="1">
      <alignment vertical="center" shrinkToFit="1"/>
      <protection/>
    </xf>
    <xf numFmtId="38" fontId="52" fillId="0" borderId="23" xfId="50" applyNumberFormat="1" applyFont="1" applyBorder="1" applyAlignment="1">
      <alignment vertical="center"/>
    </xf>
    <xf numFmtId="38" fontId="52" fillId="0" borderId="21" xfId="50" applyNumberFormat="1" applyFont="1" applyBorder="1" applyAlignment="1">
      <alignment vertical="center"/>
    </xf>
    <xf numFmtId="176" fontId="52" fillId="0" borderId="12" xfId="62" applyNumberFormat="1" applyFont="1" applyBorder="1" applyAlignment="1">
      <alignment vertical="center" shrinkToFit="1"/>
      <protection/>
    </xf>
    <xf numFmtId="176" fontId="52" fillId="0" borderId="56" xfId="50" applyNumberFormat="1" applyFont="1" applyBorder="1" applyAlignment="1">
      <alignment horizontal="center" vertical="center" shrinkToFit="1"/>
    </xf>
    <xf numFmtId="176" fontId="52" fillId="0" borderId="53" xfId="50" applyNumberFormat="1" applyFont="1" applyBorder="1" applyAlignment="1">
      <alignment horizontal="center" vertical="center" shrinkToFit="1"/>
    </xf>
    <xf numFmtId="176" fontId="48" fillId="0" borderId="67" xfId="65" applyNumberFormat="1" applyFont="1" applyBorder="1" applyAlignment="1">
      <alignment horizontal="right"/>
      <protection/>
    </xf>
    <xf numFmtId="176" fontId="48" fillId="0" borderId="0" xfId="50" applyNumberFormat="1" applyFont="1" applyAlignment="1">
      <alignment vertical="center" shrinkToFit="1"/>
    </xf>
    <xf numFmtId="38" fontId="48" fillId="0" borderId="0" xfId="50" applyNumberFormat="1" applyFont="1" applyAlignment="1">
      <alignment vertical="center"/>
    </xf>
    <xf numFmtId="176" fontId="52" fillId="0" borderId="0" xfId="50" applyNumberFormat="1" applyFont="1" applyAlignment="1">
      <alignment vertical="center" shrinkToFit="1"/>
    </xf>
    <xf numFmtId="0" fontId="48" fillId="0" borderId="0" xfId="65" applyFont="1" applyAlignment="1">
      <alignment horizontal="left" vertical="center"/>
      <protection/>
    </xf>
    <xf numFmtId="38" fontId="52" fillId="0" borderId="0" xfId="50" applyNumberFormat="1" applyFont="1" applyAlignment="1">
      <alignment vertical="center"/>
    </xf>
    <xf numFmtId="176" fontId="52" fillId="0" borderId="56" xfId="62" applyNumberFormat="1" applyFont="1" applyBorder="1" applyAlignment="1">
      <alignment vertical="center" shrinkToFit="1"/>
      <protection/>
    </xf>
    <xf numFmtId="176" fontId="52" fillId="0" borderId="53" xfId="62" applyNumberFormat="1" applyFont="1" applyBorder="1" applyAlignment="1">
      <alignment vertical="center" shrinkToFit="1"/>
      <protection/>
    </xf>
    <xf numFmtId="38" fontId="52" fillId="0" borderId="32" xfId="50" applyNumberFormat="1" applyFont="1" applyBorder="1" applyAlignment="1">
      <alignment horizontal="left" vertical="center"/>
    </xf>
    <xf numFmtId="38" fontId="52" fillId="0" borderId="13" xfId="50" applyNumberFormat="1" applyFont="1" applyBorder="1" applyAlignment="1">
      <alignment horizontal="right" vertical="center"/>
    </xf>
    <xf numFmtId="38" fontId="52" fillId="0" borderId="53" xfId="50" applyNumberFormat="1" applyFont="1" applyBorder="1" applyAlignment="1">
      <alignment horizontal="center" vertical="center"/>
    </xf>
    <xf numFmtId="38" fontId="52" fillId="0" borderId="0" xfId="51" applyFont="1" applyAlignment="1">
      <alignment vertical="center"/>
    </xf>
    <xf numFmtId="38" fontId="51" fillId="0" borderId="0" xfId="51" applyFont="1" applyAlignment="1">
      <alignment vertical="center"/>
    </xf>
    <xf numFmtId="0" fontId="52" fillId="0" borderId="32" xfId="62" applyFont="1" applyBorder="1">
      <alignment/>
      <protection/>
    </xf>
    <xf numFmtId="0" fontId="52" fillId="0" borderId="13" xfId="62" applyFont="1" applyBorder="1">
      <alignment/>
      <protection/>
    </xf>
    <xf numFmtId="38" fontId="50" fillId="0" borderId="0" xfId="51" applyFont="1" applyAlignment="1">
      <alignment vertical="center"/>
    </xf>
    <xf numFmtId="176" fontId="50" fillId="0" borderId="0" xfId="50" applyNumberFormat="1" applyFont="1" applyAlignment="1">
      <alignment vertical="center" shrinkToFit="1"/>
    </xf>
    <xf numFmtId="38" fontId="50" fillId="0" borderId="0" xfId="50" applyNumberFormat="1" applyFont="1" applyAlignment="1">
      <alignment vertical="center"/>
    </xf>
    <xf numFmtId="0" fontId="50" fillId="0" borderId="0" xfId="65" applyFont="1" applyAlignment="1">
      <alignment horizontal="left" vertical="center"/>
      <protection/>
    </xf>
    <xf numFmtId="0" fontId="50" fillId="0" borderId="0" xfId="63" applyFont="1" applyAlignment="1">
      <alignment vertical="center"/>
      <protection/>
    </xf>
    <xf numFmtId="38" fontId="50" fillId="0" borderId="0" xfId="48" applyFont="1" applyAlignment="1">
      <alignment vertical="center"/>
    </xf>
    <xf numFmtId="0" fontId="48" fillId="0" borderId="0" xfId="63" applyFont="1" applyAlignment="1">
      <alignment vertical="center"/>
      <protection/>
    </xf>
    <xf numFmtId="0" fontId="48" fillId="0" borderId="0" xfId="63" applyFont="1" applyAlignment="1">
      <alignment horizontal="right" vertical="center"/>
      <protection/>
    </xf>
    <xf numFmtId="0" fontId="49" fillId="0" borderId="49" xfId="63" applyFont="1" applyBorder="1" applyAlignment="1">
      <alignment vertical="center"/>
      <protection/>
    </xf>
    <xf numFmtId="0" fontId="5" fillId="0" borderId="54" xfId="63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/>
      <protection/>
    </xf>
    <xf numFmtId="0" fontId="5" fillId="0" borderId="83" xfId="63" applyFont="1" applyBorder="1" applyAlignment="1">
      <alignment horizontal="center" vertical="center"/>
      <protection/>
    </xf>
    <xf numFmtId="0" fontId="53" fillId="0" borderId="0" xfId="63" applyFont="1" applyAlignment="1">
      <alignment vertical="center"/>
      <protection/>
    </xf>
    <xf numFmtId="0" fontId="48" fillId="0" borderId="21" xfId="63" applyFont="1" applyBorder="1" applyAlignment="1">
      <alignment horizontal="center" vertical="center"/>
      <protection/>
    </xf>
    <xf numFmtId="38" fontId="3" fillId="0" borderId="23" xfId="48" applyFont="1" applyFill="1" applyBorder="1" applyAlignment="1">
      <alignment horizontal="center" vertical="center"/>
    </xf>
    <xf numFmtId="38" fontId="3" fillId="0" borderId="68" xfId="48" applyFont="1" applyFill="1" applyBorder="1" applyAlignment="1">
      <alignment horizontal="center" vertical="center"/>
    </xf>
    <xf numFmtId="38" fontId="3" fillId="0" borderId="84" xfId="48" applyFont="1" applyFill="1" applyBorder="1" applyAlignment="1">
      <alignment horizontal="center" vertical="center"/>
    </xf>
    <xf numFmtId="0" fontId="48" fillId="0" borderId="13" xfId="63" applyFont="1" applyBorder="1" applyAlignment="1">
      <alignment horizontal="center" vertical="center"/>
      <protection/>
    </xf>
    <xf numFmtId="38" fontId="3" fillId="0" borderId="32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85" xfId="48" applyFont="1" applyFill="1" applyBorder="1" applyAlignment="1">
      <alignment horizontal="center" vertical="center"/>
    </xf>
    <xf numFmtId="38" fontId="3" fillId="0" borderId="63" xfId="48" applyFont="1" applyFill="1" applyBorder="1" applyAlignment="1">
      <alignment horizontal="center" vertical="center"/>
    </xf>
    <xf numFmtId="38" fontId="3" fillId="0" borderId="81" xfId="48" applyFont="1" applyFill="1" applyBorder="1" applyAlignment="1">
      <alignment horizontal="center" vertical="center"/>
    </xf>
    <xf numFmtId="38" fontId="3" fillId="0" borderId="86" xfId="48" applyFont="1" applyFill="1" applyBorder="1" applyAlignment="1">
      <alignment horizontal="center" vertical="center"/>
    </xf>
    <xf numFmtId="0" fontId="48" fillId="0" borderId="80" xfId="63" applyFont="1" applyBorder="1" applyAlignment="1">
      <alignment horizontal="center" vertical="center"/>
      <protection/>
    </xf>
    <xf numFmtId="38" fontId="3" fillId="0" borderId="27" xfId="48" applyFont="1" applyFill="1" applyBorder="1" applyAlignment="1">
      <alignment horizontal="center" vertical="center"/>
    </xf>
    <xf numFmtId="38" fontId="3" fillId="0" borderId="79" xfId="48" applyFont="1" applyFill="1" applyBorder="1" applyAlignment="1">
      <alignment horizontal="center" vertical="center"/>
    </xf>
    <xf numFmtId="38" fontId="3" fillId="0" borderId="87" xfId="48" applyFont="1" applyFill="1" applyBorder="1" applyAlignment="1">
      <alignment horizontal="center" vertical="center"/>
    </xf>
    <xf numFmtId="0" fontId="48" fillId="0" borderId="0" xfId="63" applyFont="1" applyAlignment="1">
      <alignment horizontal="center" vertical="center"/>
      <protection/>
    </xf>
    <xf numFmtId="0" fontId="50" fillId="0" borderId="0" xfId="63" applyFont="1" applyAlignment="1">
      <alignment horizontal="center" vertical="center"/>
      <protection/>
    </xf>
    <xf numFmtId="38" fontId="50" fillId="0" borderId="0" xfId="48" applyFont="1" applyBorder="1" applyAlignment="1">
      <alignment horizontal="right" vertical="center"/>
    </xf>
    <xf numFmtId="0" fontId="50" fillId="0" borderId="0" xfId="63" applyFont="1" applyAlignment="1">
      <alignment horizontal="right" vertical="center"/>
      <protection/>
    </xf>
    <xf numFmtId="38" fontId="50" fillId="0" borderId="0" xfId="48" applyFont="1" applyBorder="1" applyAlignment="1">
      <alignment vertical="center"/>
    </xf>
    <xf numFmtId="0" fontId="49" fillId="0" borderId="88" xfId="63" applyFont="1" applyBorder="1" applyAlignment="1">
      <alignment vertical="center"/>
      <protection/>
    </xf>
    <xf numFmtId="0" fontId="49" fillId="0" borderId="52" xfId="63" applyFont="1" applyBorder="1" applyAlignment="1">
      <alignment horizontal="center" vertical="center"/>
      <protection/>
    </xf>
    <xf numFmtId="0" fontId="49" fillId="0" borderId="53" xfId="63" applyFont="1" applyBorder="1" applyAlignment="1">
      <alignment horizontal="center" vertical="center"/>
      <protection/>
    </xf>
    <xf numFmtId="38" fontId="49" fillId="0" borderId="53" xfId="48" applyFont="1" applyBorder="1" applyAlignment="1">
      <alignment horizontal="center" vertical="center"/>
    </xf>
    <xf numFmtId="38" fontId="49" fillId="0" borderId="54" xfId="48" applyFont="1" applyBorder="1" applyAlignment="1">
      <alignment horizontal="center" vertical="center"/>
    </xf>
    <xf numFmtId="0" fontId="49" fillId="0" borderId="56" xfId="63" applyFont="1" applyBorder="1" applyAlignment="1">
      <alignment horizontal="center" vertical="center"/>
      <protection/>
    </xf>
    <xf numFmtId="0" fontId="49" fillId="0" borderId="54" xfId="63" applyFont="1" applyBorder="1" applyAlignment="1">
      <alignment horizontal="center" vertical="center"/>
      <protection/>
    </xf>
    <xf numFmtId="0" fontId="49" fillId="0" borderId="70" xfId="63" applyFont="1" applyBorder="1" applyAlignment="1">
      <alignment horizontal="center" vertical="center"/>
      <protection/>
    </xf>
    <xf numFmtId="0" fontId="5" fillId="0" borderId="56" xfId="63" applyFont="1" applyBorder="1" applyAlignment="1">
      <alignment horizontal="center" vertical="center"/>
      <protection/>
    </xf>
    <xf numFmtId="0" fontId="48" fillId="0" borderId="89" xfId="63" applyFont="1" applyBorder="1" applyAlignment="1">
      <alignment horizontal="center" vertical="center"/>
      <protection/>
    </xf>
    <xf numFmtId="38" fontId="48" fillId="0" borderId="52" xfId="48" applyFont="1" applyBorder="1" applyAlignment="1">
      <alignment horizontal="right" vertical="center"/>
    </xf>
    <xf numFmtId="38" fontId="48" fillId="0" borderId="53" xfId="48" applyFont="1" applyBorder="1" applyAlignment="1">
      <alignment horizontal="right" vertical="center"/>
    </xf>
    <xf numFmtId="38" fontId="48" fillId="0" borderId="54" xfId="48" applyFont="1" applyBorder="1" applyAlignment="1">
      <alignment horizontal="right" vertical="center"/>
    </xf>
    <xf numFmtId="38" fontId="48" fillId="0" borderId="56" xfId="48" applyFont="1" applyBorder="1" applyAlignment="1">
      <alignment horizontal="right" vertical="center"/>
    </xf>
    <xf numFmtId="3" fontId="48" fillId="0" borderId="53" xfId="63" applyNumberFormat="1" applyFont="1" applyBorder="1" applyAlignment="1">
      <alignment horizontal="right" vertical="center"/>
      <protection/>
    </xf>
    <xf numFmtId="3" fontId="48" fillId="0" borderId="53" xfId="63" applyNumberFormat="1" applyFont="1" applyBorder="1" applyAlignment="1">
      <alignment vertical="center"/>
      <protection/>
    </xf>
    <xf numFmtId="38" fontId="48" fillId="0" borderId="54" xfId="48" applyFont="1" applyBorder="1" applyAlignment="1">
      <alignment vertical="center"/>
    </xf>
    <xf numFmtId="38" fontId="48" fillId="0" borderId="53" xfId="48" applyFont="1" applyBorder="1" applyAlignment="1">
      <alignment vertical="center"/>
    </xf>
    <xf numFmtId="38" fontId="48" fillId="0" borderId="70" xfId="48" applyFont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0" fontId="48" fillId="0" borderId="90" xfId="63" applyFont="1" applyBorder="1" applyAlignment="1">
      <alignment horizontal="center" vertical="center"/>
      <protection/>
    </xf>
    <xf numFmtId="38" fontId="48" fillId="0" borderId="13" xfId="48" applyFont="1" applyBorder="1" applyAlignment="1">
      <alignment horizontal="right" vertical="center"/>
    </xf>
    <xf numFmtId="38" fontId="48" fillId="0" borderId="10" xfId="48" applyFont="1" applyBorder="1" applyAlignment="1">
      <alignment horizontal="right" vertical="center"/>
    </xf>
    <xf numFmtId="38" fontId="48" fillId="0" borderId="32" xfId="48" applyFont="1" applyBorder="1" applyAlignment="1">
      <alignment horizontal="right" vertical="center"/>
    </xf>
    <xf numFmtId="38" fontId="48" fillId="0" borderId="14" xfId="48" applyFont="1" applyBorder="1" applyAlignment="1">
      <alignment horizontal="right" vertical="center"/>
    </xf>
    <xf numFmtId="38" fontId="48" fillId="0" borderId="32" xfId="48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48" fillId="0" borderId="82" xfId="48" applyFont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48" fillId="0" borderId="91" xfId="63" applyFont="1" applyBorder="1" applyAlignment="1">
      <alignment horizontal="center" vertical="center"/>
      <protection/>
    </xf>
    <xf numFmtId="38" fontId="48" fillId="0" borderId="61" xfId="48" applyFont="1" applyBorder="1" applyAlignment="1">
      <alignment vertical="center"/>
    </xf>
    <xf numFmtId="38" fontId="48" fillId="0" borderId="59" xfId="48" applyFont="1" applyBorder="1" applyAlignment="1">
      <alignment horizontal="right" vertical="center"/>
    </xf>
    <xf numFmtId="38" fontId="48" fillId="0" borderId="57" xfId="48" applyFont="1" applyBorder="1" applyAlignment="1">
      <alignment horizontal="right" vertical="center"/>
    </xf>
    <xf numFmtId="38" fontId="48" fillId="0" borderId="60" xfId="48" applyFont="1" applyBorder="1" applyAlignment="1">
      <alignment horizontal="right" vertical="center"/>
    </xf>
    <xf numFmtId="3" fontId="48" fillId="0" borderId="59" xfId="63" applyNumberFormat="1" applyFont="1" applyBorder="1" applyAlignment="1">
      <alignment horizontal="right" vertical="center"/>
      <protection/>
    </xf>
    <xf numFmtId="3" fontId="48" fillId="0" borderId="59" xfId="63" applyNumberFormat="1" applyFont="1" applyBorder="1" applyAlignment="1">
      <alignment vertical="center"/>
      <protection/>
    </xf>
    <xf numFmtId="38" fontId="48" fillId="0" borderId="0" xfId="48" applyFont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48" fillId="0" borderId="13" xfId="48" applyFont="1" applyBorder="1" applyAlignment="1">
      <alignment vertical="center"/>
    </xf>
    <xf numFmtId="3" fontId="48" fillId="0" borderId="10" xfId="63" applyNumberFormat="1" applyFont="1" applyBorder="1" applyAlignment="1">
      <alignment horizontal="right" vertical="center"/>
      <protection/>
    </xf>
    <xf numFmtId="3" fontId="48" fillId="0" borderId="10" xfId="63" applyNumberFormat="1" applyFont="1" applyBorder="1" applyAlignment="1">
      <alignment vertical="center"/>
      <protection/>
    </xf>
    <xf numFmtId="0" fontId="48" fillId="0" borderId="92" xfId="63" applyFont="1" applyBorder="1" applyAlignment="1">
      <alignment horizontal="center" vertical="center"/>
      <protection/>
    </xf>
    <xf numFmtId="38" fontId="48" fillId="0" borderId="15" xfId="48" applyFont="1" applyBorder="1" applyAlignment="1">
      <alignment vertical="center"/>
    </xf>
    <xf numFmtId="38" fontId="48" fillId="0" borderId="16" xfId="48" applyFont="1" applyBorder="1" applyAlignment="1">
      <alignment vertical="center"/>
    </xf>
    <xf numFmtId="38" fontId="48" fillId="0" borderId="16" xfId="48" applyFont="1" applyBorder="1" applyAlignment="1">
      <alignment horizontal="right" vertical="center"/>
    </xf>
    <xf numFmtId="38" fontId="48" fillId="0" borderId="42" xfId="48" applyFont="1" applyBorder="1" applyAlignment="1">
      <alignment horizontal="right" vertical="center"/>
    </xf>
    <xf numFmtId="38" fontId="48" fillId="0" borderId="17" xfId="48" applyFont="1" applyBorder="1" applyAlignment="1">
      <alignment horizontal="right" vertical="center"/>
    </xf>
    <xf numFmtId="3" fontId="48" fillId="0" borderId="16" xfId="63" applyNumberFormat="1" applyFont="1" applyBorder="1" applyAlignment="1">
      <alignment horizontal="right" vertical="center"/>
      <protection/>
    </xf>
    <xf numFmtId="3" fontId="48" fillId="0" borderId="16" xfId="63" applyNumberFormat="1" applyFont="1" applyBorder="1" applyAlignment="1">
      <alignment vertical="center"/>
      <protection/>
    </xf>
    <xf numFmtId="38" fontId="48" fillId="0" borderId="67" xfId="48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48" fillId="0" borderId="93" xfId="63" applyFont="1" applyBorder="1" applyAlignment="1">
      <alignment horizontal="center" vertical="center"/>
      <protection/>
    </xf>
    <xf numFmtId="38" fontId="48" fillId="0" borderId="29" xfId="48" applyFont="1" applyBorder="1" applyAlignment="1">
      <alignment vertical="center"/>
    </xf>
    <xf numFmtId="38" fontId="48" fillId="0" borderId="24" xfId="48" applyFont="1" applyBorder="1" applyAlignment="1">
      <alignment horizontal="right" vertical="center"/>
    </xf>
    <xf numFmtId="38" fontId="48" fillId="0" borderId="30" xfId="48" applyFont="1" applyBorder="1" applyAlignment="1">
      <alignment horizontal="right" vertical="center"/>
    </xf>
    <xf numFmtId="38" fontId="48" fillId="0" borderId="31" xfId="48" applyFont="1" applyBorder="1" applyAlignment="1">
      <alignment horizontal="right" vertical="center"/>
    </xf>
    <xf numFmtId="3" fontId="48" fillId="0" borderId="24" xfId="63" applyNumberFormat="1" applyFont="1" applyBorder="1" applyAlignment="1">
      <alignment horizontal="right" vertical="center"/>
      <protection/>
    </xf>
    <xf numFmtId="3" fontId="48" fillId="0" borderId="24" xfId="63" applyNumberFormat="1" applyFont="1" applyBorder="1" applyAlignment="1">
      <alignment vertical="center"/>
      <protection/>
    </xf>
    <xf numFmtId="38" fontId="48" fillId="0" borderId="30" xfId="48" applyFont="1" applyBorder="1" applyAlignment="1">
      <alignment vertical="center"/>
    </xf>
    <xf numFmtId="0" fontId="48" fillId="0" borderId="10" xfId="63" applyFont="1" applyBorder="1" applyAlignment="1">
      <alignment vertical="center"/>
      <protection/>
    </xf>
    <xf numFmtId="0" fontId="48" fillId="0" borderId="94" xfId="63" applyFont="1" applyBorder="1" applyAlignment="1">
      <alignment horizontal="center" vertical="center"/>
      <protection/>
    </xf>
    <xf numFmtId="38" fontId="48" fillId="0" borderId="21" xfId="48" applyFont="1" applyBorder="1" applyAlignment="1">
      <alignment horizontal="right" vertical="center"/>
    </xf>
    <xf numFmtId="38" fontId="48" fillId="0" borderId="11" xfId="48" applyFont="1" applyBorder="1" applyAlignment="1">
      <alignment horizontal="right" vertical="center"/>
    </xf>
    <xf numFmtId="38" fontId="48" fillId="0" borderId="23" xfId="48" applyFont="1" applyBorder="1" applyAlignment="1">
      <alignment horizontal="right" vertical="center"/>
    </xf>
    <xf numFmtId="38" fontId="48" fillId="0" borderId="12" xfId="48" applyFont="1" applyBorder="1" applyAlignment="1">
      <alignment horizontal="right" vertical="center"/>
    </xf>
    <xf numFmtId="3" fontId="48" fillId="0" borderId="11" xfId="63" applyNumberFormat="1" applyFont="1" applyBorder="1" applyAlignment="1">
      <alignment horizontal="right" vertical="center"/>
      <protection/>
    </xf>
    <xf numFmtId="3" fontId="48" fillId="0" borderId="11" xfId="63" applyNumberFormat="1" applyFont="1" applyBorder="1" applyAlignment="1">
      <alignment vertical="center"/>
      <protection/>
    </xf>
    <xf numFmtId="38" fontId="48" fillId="0" borderId="23" xfId="48" applyFont="1" applyBorder="1" applyAlignment="1">
      <alignment vertical="center"/>
    </xf>
    <xf numFmtId="38" fontId="48" fillId="0" borderId="11" xfId="48" applyFont="1" applyBorder="1" applyAlignment="1">
      <alignment vertical="center"/>
    </xf>
    <xf numFmtId="38" fontId="48" fillId="0" borderId="30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38" fontId="48" fillId="0" borderId="15" xfId="48" applyFont="1" applyBorder="1" applyAlignment="1">
      <alignment horizontal="right" vertical="center"/>
    </xf>
    <xf numFmtId="38" fontId="48" fillId="0" borderId="67" xfId="48" applyFont="1" applyBorder="1" applyAlignment="1">
      <alignment vertical="center"/>
    </xf>
    <xf numFmtId="38" fontId="48" fillId="0" borderId="0" xfId="48" applyFont="1" applyAlignment="1">
      <alignment vertical="center"/>
    </xf>
    <xf numFmtId="0" fontId="48" fillId="0" borderId="49" xfId="63" applyFont="1" applyBorder="1" applyAlignment="1">
      <alignment horizontal="center" vertical="center"/>
      <protection/>
    </xf>
    <xf numFmtId="0" fontId="48" fillId="0" borderId="70" xfId="63" applyFont="1" applyBorder="1" applyAlignment="1">
      <alignment horizontal="center" vertical="center"/>
      <protection/>
    </xf>
    <xf numFmtId="0" fontId="48" fillId="0" borderId="53" xfId="63" applyFont="1" applyBorder="1" applyAlignment="1">
      <alignment horizontal="center" vertical="center"/>
      <protection/>
    </xf>
    <xf numFmtId="0" fontId="48" fillId="0" borderId="54" xfId="63" applyFont="1" applyBorder="1" applyAlignment="1">
      <alignment horizontal="center" vertical="center"/>
      <protection/>
    </xf>
    <xf numFmtId="0" fontId="48" fillId="0" borderId="56" xfId="63" applyFont="1" applyBorder="1" applyAlignment="1">
      <alignment horizontal="center" vertical="center"/>
      <protection/>
    </xf>
    <xf numFmtId="38" fontId="50" fillId="0" borderId="0" xfId="48" applyFont="1" applyBorder="1" applyAlignment="1">
      <alignment horizontal="center" vertical="center"/>
    </xf>
    <xf numFmtId="0" fontId="48" fillId="0" borderId="21" xfId="63" applyFont="1" applyBorder="1" applyAlignment="1">
      <alignment horizontal="left" vertical="center"/>
      <protection/>
    </xf>
    <xf numFmtId="38" fontId="48" fillId="0" borderId="68" xfId="48" applyFont="1" applyBorder="1" applyAlignment="1">
      <alignment horizontal="right" vertical="center"/>
    </xf>
    <xf numFmtId="38" fontId="48" fillId="0" borderId="12" xfId="49" applyNumberFormat="1" applyFont="1" applyBorder="1" applyAlignment="1">
      <alignment vertical="center"/>
    </xf>
    <xf numFmtId="0" fontId="48" fillId="0" borderId="13" xfId="63" applyFont="1" applyBorder="1" applyAlignment="1">
      <alignment horizontal="left" vertical="center"/>
      <protection/>
    </xf>
    <xf numFmtId="38" fontId="48" fillId="0" borderId="0" xfId="48" applyFont="1" applyBorder="1" applyAlignment="1">
      <alignment vertical="center"/>
    </xf>
    <xf numFmtId="38" fontId="48" fillId="0" borderId="14" xfId="49" applyNumberFormat="1" applyFont="1" applyBorder="1" applyAlignment="1">
      <alignment vertical="center"/>
    </xf>
    <xf numFmtId="0" fontId="48" fillId="0" borderId="65" xfId="63" applyFont="1" applyBorder="1" applyAlignment="1">
      <alignment horizontal="left" vertical="center"/>
      <protection/>
    </xf>
    <xf numFmtId="38" fontId="48" fillId="0" borderId="62" xfId="48" applyFont="1" applyBorder="1" applyAlignment="1">
      <alignment horizontal="right" vertical="center"/>
    </xf>
    <xf numFmtId="38" fontId="48" fillId="0" borderId="64" xfId="49" applyNumberFormat="1" applyFont="1" applyBorder="1" applyAlignment="1">
      <alignment vertical="center"/>
    </xf>
    <xf numFmtId="0" fontId="48" fillId="0" borderId="15" xfId="63" applyFont="1" applyBorder="1" applyAlignment="1">
      <alignment horizontal="center" vertical="center"/>
      <protection/>
    </xf>
    <xf numFmtId="38" fontId="48" fillId="0" borderId="42" xfId="63" applyNumberFormat="1" applyFont="1" applyBorder="1" applyAlignment="1">
      <alignment vertical="center"/>
      <protection/>
    </xf>
    <xf numFmtId="38" fontId="48" fillId="0" borderId="27" xfId="63" applyNumberFormat="1" applyFont="1" applyBorder="1" applyAlignment="1">
      <alignment vertical="center"/>
      <protection/>
    </xf>
    <xf numFmtId="38" fontId="48" fillId="0" borderId="28" xfId="63" applyNumberFormat="1" applyFont="1" applyBorder="1" applyAlignment="1">
      <alignment vertical="center"/>
      <protection/>
    </xf>
    <xf numFmtId="0" fontId="49" fillId="0" borderId="0" xfId="63" applyFont="1" applyAlignment="1">
      <alignment vertical="center"/>
      <protection/>
    </xf>
    <xf numFmtId="0" fontId="49" fillId="0" borderId="0" xfId="63" applyFont="1" applyAlignment="1">
      <alignment horizontal="center" vertical="center"/>
      <protection/>
    </xf>
    <xf numFmtId="38" fontId="49" fillId="0" borderId="0" xfId="48" applyFont="1" applyBorder="1" applyAlignment="1">
      <alignment horizontal="center" vertical="center"/>
    </xf>
    <xf numFmtId="38" fontId="48" fillId="0" borderId="0" xfId="48" applyFont="1" applyBorder="1" applyAlignment="1">
      <alignment horizontal="center" vertical="center"/>
    </xf>
    <xf numFmtId="38" fontId="53" fillId="0" borderId="0" xfId="48" applyFont="1" applyBorder="1" applyAlignment="1">
      <alignment horizontal="center" vertical="center"/>
    </xf>
    <xf numFmtId="38" fontId="48" fillId="0" borderId="0" xfId="48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4高山市のあらまし" xfId="63"/>
    <cellStyle name="標準_JB16" xfId="64"/>
    <cellStyle name="標準_あらまし庁内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02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2 &amp; 3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41" customWidth="1"/>
    <col min="2" max="3" width="9.625" style="42" customWidth="1"/>
    <col min="4" max="5" width="9.625" style="39" customWidth="1"/>
    <col min="6" max="7" width="9.625" style="40" customWidth="1"/>
    <col min="8" max="8" width="9.625" style="39" customWidth="1"/>
    <col min="9" max="9" width="10.875" style="1" customWidth="1"/>
    <col min="10" max="12" width="9.00390625" style="1" customWidth="1"/>
    <col min="13" max="16384" width="9.00390625" style="41" customWidth="1"/>
  </cols>
  <sheetData>
    <row r="1" spans="1:3" ht="13.5" customHeight="1">
      <c r="A1" s="1" t="s">
        <v>2</v>
      </c>
      <c r="B1" s="38"/>
      <c r="C1" s="38"/>
    </row>
    <row r="2" spans="1:8" ht="13.5" customHeight="1">
      <c r="A2" s="21"/>
      <c r="B2" s="22"/>
      <c r="C2" s="22"/>
      <c r="D2" s="23"/>
      <c r="E2" s="23"/>
      <c r="F2" s="24"/>
      <c r="G2" s="25"/>
      <c r="H2" s="26" t="s">
        <v>20</v>
      </c>
    </row>
    <row r="3" spans="1:8" ht="13.5" customHeight="1">
      <c r="A3" s="52"/>
      <c r="B3" s="56" t="s">
        <v>3</v>
      </c>
      <c r="C3" s="54" t="s">
        <v>13</v>
      </c>
      <c r="D3" s="54"/>
      <c r="E3" s="54"/>
      <c r="F3" s="55" t="s">
        <v>4</v>
      </c>
      <c r="G3" s="55"/>
      <c r="H3" s="27" t="s">
        <v>5</v>
      </c>
    </row>
    <row r="4" spans="1:8" ht="13.5" customHeight="1">
      <c r="A4" s="53"/>
      <c r="B4" s="57"/>
      <c r="C4" s="28" t="s">
        <v>6</v>
      </c>
      <c r="D4" s="29" t="s">
        <v>7</v>
      </c>
      <c r="E4" s="29" t="s">
        <v>8</v>
      </c>
      <c r="F4" s="30" t="s">
        <v>14</v>
      </c>
      <c r="G4" s="30" t="s">
        <v>13</v>
      </c>
      <c r="H4" s="31" t="s">
        <v>18</v>
      </c>
    </row>
    <row r="5" spans="1:8" ht="13.5" customHeight="1">
      <c r="A5" s="59" t="s">
        <v>9</v>
      </c>
      <c r="B5" s="2">
        <v>-6854</v>
      </c>
      <c r="C5" s="3">
        <v>-27724</v>
      </c>
      <c r="D5" s="4">
        <v>7837</v>
      </c>
      <c r="E5" s="5">
        <v>8507</v>
      </c>
      <c r="F5" s="6"/>
      <c r="G5" s="6"/>
      <c r="H5" s="7">
        <v>6310</v>
      </c>
    </row>
    <row r="6" spans="1:8" ht="13.5" customHeight="1">
      <c r="A6" s="58"/>
      <c r="B6" s="5">
        <v>4513</v>
      </c>
      <c r="C6" s="5">
        <v>16344</v>
      </c>
      <c r="D6" s="5"/>
      <c r="E6" s="5"/>
      <c r="F6" s="9"/>
      <c r="G6" s="9"/>
      <c r="H6" s="10"/>
    </row>
    <row r="7" spans="1:8" ht="11.25" customHeight="1">
      <c r="A7" s="11"/>
      <c r="B7" s="5"/>
      <c r="C7" s="5"/>
      <c r="D7" s="5"/>
      <c r="E7" s="5"/>
      <c r="F7" s="9"/>
      <c r="G7" s="9"/>
      <c r="H7" s="10"/>
    </row>
    <row r="8" spans="1:8" ht="13.5" customHeight="1">
      <c r="A8" s="58">
        <v>14</v>
      </c>
      <c r="B8" s="2">
        <v>-7016</v>
      </c>
      <c r="C8" s="2">
        <v>-28564</v>
      </c>
      <c r="D8" s="5">
        <v>8208</v>
      </c>
      <c r="E8" s="5">
        <v>8533</v>
      </c>
      <c r="F8" s="12" t="s">
        <v>0</v>
      </c>
      <c r="G8" s="9">
        <v>2.4</v>
      </c>
      <c r="H8" s="10">
        <v>6463</v>
      </c>
    </row>
    <row r="9" spans="1:8" ht="13.5" customHeight="1">
      <c r="A9" s="58"/>
      <c r="B9" s="5">
        <v>4439</v>
      </c>
      <c r="C9" s="5">
        <v>16741</v>
      </c>
      <c r="D9" s="5"/>
      <c r="E9" s="5"/>
      <c r="F9" s="9"/>
      <c r="G9" s="9"/>
      <c r="H9" s="10"/>
    </row>
    <row r="10" spans="1:8" ht="11.25" customHeight="1">
      <c r="A10" s="8"/>
      <c r="B10" s="5"/>
      <c r="C10" s="5"/>
      <c r="D10" s="5"/>
      <c r="E10" s="5"/>
      <c r="F10" s="9"/>
      <c r="G10" s="9"/>
      <c r="H10" s="10"/>
    </row>
    <row r="11" spans="1:8" ht="13.5" customHeight="1">
      <c r="A11" s="58" t="s">
        <v>10</v>
      </c>
      <c r="B11" s="2">
        <v>-7238</v>
      </c>
      <c r="C11" s="2">
        <v>-30993</v>
      </c>
      <c r="D11" s="5">
        <v>9168</v>
      </c>
      <c r="E11" s="5">
        <v>9484</v>
      </c>
      <c r="F11" s="9">
        <v>4.3</v>
      </c>
      <c r="G11" s="9">
        <v>11.4</v>
      </c>
      <c r="H11" s="10">
        <v>1693</v>
      </c>
    </row>
    <row r="12" spans="1:8" ht="13.5" customHeight="1">
      <c r="A12" s="58"/>
      <c r="B12" s="5">
        <v>4631</v>
      </c>
      <c r="C12" s="5">
        <v>18652</v>
      </c>
      <c r="D12" s="5"/>
      <c r="E12" s="5"/>
      <c r="F12" s="9"/>
      <c r="G12" s="9"/>
      <c r="H12" s="10"/>
    </row>
    <row r="13" spans="1:8" ht="11.25" customHeight="1">
      <c r="A13" s="8"/>
      <c r="B13" s="5"/>
      <c r="C13" s="5"/>
      <c r="D13" s="5"/>
      <c r="E13" s="5"/>
      <c r="F13" s="9"/>
      <c r="G13" s="9"/>
      <c r="H13" s="10"/>
    </row>
    <row r="14" spans="1:8" ht="13.5" customHeight="1">
      <c r="A14" s="58">
        <v>10</v>
      </c>
      <c r="B14" s="2">
        <v>-8088</v>
      </c>
      <c r="C14" s="2">
        <v>-34800</v>
      </c>
      <c r="D14" s="5">
        <v>10032</v>
      </c>
      <c r="E14" s="5">
        <v>10113</v>
      </c>
      <c r="F14" s="9">
        <v>5.6</v>
      </c>
      <c r="G14" s="9">
        <v>8</v>
      </c>
      <c r="H14" s="10">
        <v>1828</v>
      </c>
    </row>
    <row r="15" spans="1:8" ht="13.5" customHeight="1">
      <c r="A15" s="58"/>
      <c r="B15" s="5">
        <v>4889</v>
      </c>
      <c r="C15" s="5">
        <v>20145</v>
      </c>
      <c r="D15" s="5"/>
      <c r="E15" s="5"/>
      <c r="F15" s="9"/>
      <c r="G15" s="9"/>
      <c r="H15" s="10"/>
    </row>
    <row r="16" spans="1:8" ht="11.25" customHeight="1">
      <c r="A16" s="11"/>
      <c r="B16" s="5"/>
      <c r="C16" s="5"/>
      <c r="D16" s="5"/>
      <c r="E16" s="5"/>
      <c r="F16" s="9"/>
      <c r="G16" s="9"/>
      <c r="H16" s="10"/>
    </row>
    <row r="17" spans="1:8" ht="13.5" customHeight="1">
      <c r="A17" s="11" t="s">
        <v>16</v>
      </c>
      <c r="B17" s="5">
        <v>7192</v>
      </c>
      <c r="C17" s="5">
        <v>31811</v>
      </c>
      <c r="D17" s="5">
        <v>16000</v>
      </c>
      <c r="E17" s="5">
        <v>15811</v>
      </c>
      <c r="F17" s="9"/>
      <c r="G17" s="9"/>
      <c r="H17" s="10">
        <v>742</v>
      </c>
    </row>
    <row r="18" spans="1:8" ht="11.25" customHeight="1">
      <c r="A18" s="11"/>
      <c r="B18" s="2"/>
      <c r="C18" s="2"/>
      <c r="D18" s="5"/>
      <c r="E18" s="5"/>
      <c r="F18" s="9"/>
      <c r="G18" s="9"/>
      <c r="H18" s="10"/>
    </row>
    <row r="19" spans="1:8" ht="13.5" customHeight="1">
      <c r="A19" s="58">
        <v>15</v>
      </c>
      <c r="B19" s="2">
        <v>-8421</v>
      </c>
      <c r="C19" s="2">
        <v>-37301</v>
      </c>
      <c r="D19" s="5">
        <v>15509</v>
      </c>
      <c r="E19" s="5">
        <v>15787</v>
      </c>
      <c r="F19" s="9">
        <v>48.5</v>
      </c>
      <c r="G19" s="9">
        <v>55.4</v>
      </c>
      <c r="H19" s="10">
        <v>730</v>
      </c>
    </row>
    <row r="20" spans="1:8" ht="13.5" customHeight="1">
      <c r="A20" s="58"/>
      <c r="B20" s="5">
        <v>7262</v>
      </c>
      <c r="C20" s="5">
        <v>31296</v>
      </c>
      <c r="D20" s="5"/>
      <c r="E20" s="5"/>
      <c r="F20" s="9"/>
      <c r="G20" s="9"/>
      <c r="H20" s="10"/>
    </row>
    <row r="21" spans="1:8" ht="11.25" customHeight="1">
      <c r="A21" s="8"/>
      <c r="B21" s="5"/>
      <c r="C21" s="5"/>
      <c r="D21" s="5"/>
      <c r="E21" s="5"/>
      <c r="F21" s="9"/>
      <c r="G21" s="9"/>
      <c r="H21" s="10"/>
    </row>
    <row r="22" spans="1:8" ht="13.5" customHeight="1">
      <c r="A22" s="58">
        <v>22</v>
      </c>
      <c r="B22" s="2" t="s">
        <v>1</v>
      </c>
      <c r="C22" s="2">
        <v>-45767</v>
      </c>
      <c r="D22" s="5">
        <v>20260</v>
      </c>
      <c r="E22" s="5">
        <v>21617</v>
      </c>
      <c r="F22" s="9"/>
      <c r="G22" s="9">
        <v>33.8</v>
      </c>
      <c r="H22" s="10">
        <v>550</v>
      </c>
    </row>
    <row r="23" spans="1:8" ht="13.5" customHeight="1">
      <c r="A23" s="58"/>
      <c r="B23" s="13"/>
      <c r="C23" s="5">
        <v>41877</v>
      </c>
      <c r="D23" s="5"/>
      <c r="E23" s="5"/>
      <c r="F23" s="9"/>
      <c r="G23" s="9"/>
      <c r="H23" s="10"/>
    </row>
    <row r="24" spans="1:8" ht="11.25" customHeight="1">
      <c r="A24" s="8"/>
      <c r="B24" s="13"/>
      <c r="C24" s="5"/>
      <c r="D24" s="5"/>
      <c r="E24" s="5"/>
      <c r="F24" s="9"/>
      <c r="G24" s="9"/>
      <c r="H24" s="10"/>
    </row>
    <row r="25" spans="1:8" ht="13.5" customHeight="1">
      <c r="A25" s="58">
        <v>25</v>
      </c>
      <c r="B25" s="2">
        <v>-10450</v>
      </c>
      <c r="C25" s="2">
        <v>-46883</v>
      </c>
      <c r="D25" s="5">
        <v>20807</v>
      </c>
      <c r="E25" s="5">
        <v>22016</v>
      </c>
      <c r="F25" s="9"/>
      <c r="G25" s="9">
        <v>2.3</v>
      </c>
      <c r="H25" s="10">
        <v>563</v>
      </c>
    </row>
    <row r="26" spans="1:8" ht="13.5" customHeight="1">
      <c r="A26" s="58"/>
      <c r="B26" s="14">
        <v>9782</v>
      </c>
      <c r="C26" s="14">
        <v>42823</v>
      </c>
      <c r="D26" s="5"/>
      <c r="E26" s="5"/>
      <c r="F26" s="9"/>
      <c r="G26" s="9"/>
      <c r="H26" s="10"/>
    </row>
    <row r="27" spans="1:8" ht="11.25" customHeight="1">
      <c r="A27" s="8"/>
      <c r="B27" s="14"/>
      <c r="C27" s="14"/>
      <c r="D27" s="5"/>
      <c r="E27" s="5"/>
      <c r="F27" s="9"/>
      <c r="G27" s="9"/>
      <c r="H27" s="10"/>
    </row>
    <row r="28" spans="1:8" ht="13.5" customHeight="1">
      <c r="A28" s="8">
        <v>30</v>
      </c>
      <c r="B28" s="14">
        <v>11104</v>
      </c>
      <c r="C28" s="14">
        <v>49708</v>
      </c>
      <c r="D28" s="5">
        <v>24182</v>
      </c>
      <c r="E28" s="5">
        <v>25526</v>
      </c>
      <c r="F28" s="9">
        <v>13.5</v>
      </c>
      <c r="G28" s="9">
        <v>16.1</v>
      </c>
      <c r="H28" s="10">
        <v>354</v>
      </c>
    </row>
    <row r="29" spans="1:8" ht="11.25" customHeight="1">
      <c r="A29" s="8"/>
      <c r="B29" s="14"/>
      <c r="C29" s="14"/>
      <c r="D29" s="5"/>
      <c r="E29" s="5"/>
      <c r="F29" s="9"/>
      <c r="G29" s="9"/>
      <c r="H29" s="10"/>
    </row>
    <row r="30" spans="1:8" ht="13.5" customHeight="1">
      <c r="A30" s="8">
        <v>35</v>
      </c>
      <c r="B30" s="14">
        <v>12394</v>
      </c>
      <c r="C30" s="14">
        <v>50588</v>
      </c>
      <c r="D30" s="5">
        <v>24582</v>
      </c>
      <c r="E30" s="5">
        <v>26006</v>
      </c>
      <c r="F30" s="9">
        <v>11.6</v>
      </c>
      <c r="G30" s="9">
        <v>1.8</v>
      </c>
      <c r="H30" s="10">
        <v>360</v>
      </c>
    </row>
    <row r="31" spans="1:8" ht="11.25" customHeight="1">
      <c r="A31" s="8"/>
      <c r="B31" s="14"/>
      <c r="C31" s="14"/>
      <c r="D31" s="5"/>
      <c r="E31" s="5"/>
      <c r="F31" s="9"/>
      <c r="G31" s="9"/>
      <c r="H31" s="10"/>
    </row>
    <row r="32" spans="1:8" ht="13.5" customHeight="1">
      <c r="A32" s="8">
        <v>40</v>
      </c>
      <c r="B32" s="14">
        <v>14251</v>
      </c>
      <c r="C32" s="14">
        <v>53399</v>
      </c>
      <c r="D32" s="5">
        <v>25632</v>
      </c>
      <c r="E32" s="5">
        <v>27767</v>
      </c>
      <c r="F32" s="9">
        <v>15</v>
      </c>
      <c r="G32" s="9">
        <v>5.6</v>
      </c>
      <c r="H32" s="10">
        <v>380</v>
      </c>
    </row>
    <row r="33" spans="1:8" ht="11.25" customHeight="1">
      <c r="A33" s="8"/>
      <c r="B33" s="14"/>
      <c r="C33" s="14"/>
      <c r="D33" s="5"/>
      <c r="E33" s="5"/>
      <c r="F33" s="9"/>
      <c r="G33" s="9"/>
      <c r="H33" s="10"/>
    </row>
    <row r="34" spans="1:8" ht="13.5" customHeight="1">
      <c r="A34" s="8">
        <v>45</v>
      </c>
      <c r="B34" s="14">
        <v>15885</v>
      </c>
      <c r="C34" s="14">
        <v>56459</v>
      </c>
      <c r="D34" s="5">
        <v>27022</v>
      </c>
      <c r="E34" s="5">
        <v>29437</v>
      </c>
      <c r="F34" s="9">
        <v>11.5</v>
      </c>
      <c r="G34" s="9">
        <v>5.7</v>
      </c>
      <c r="H34" s="10">
        <v>402</v>
      </c>
    </row>
    <row r="35" spans="1:8" ht="11.25" customHeight="1">
      <c r="A35" s="8"/>
      <c r="B35" s="14"/>
      <c r="C35" s="14"/>
      <c r="D35" s="5"/>
      <c r="E35" s="5"/>
      <c r="F35" s="9"/>
      <c r="G35" s="9"/>
      <c r="H35" s="10"/>
    </row>
    <row r="36" spans="1:8" ht="13.5" customHeight="1">
      <c r="A36" s="8">
        <v>50</v>
      </c>
      <c r="B36" s="14">
        <v>17633</v>
      </c>
      <c r="C36" s="14">
        <v>60504</v>
      </c>
      <c r="D36" s="5">
        <v>29043</v>
      </c>
      <c r="E36" s="5">
        <v>31461</v>
      </c>
      <c r="F36" s="9">
        <v>11</v>
      </c>
      <c r="G36" s="9">
        <v>7.2</v>
      </c>
      <c r="H36" s="10">
        <v>431</v>
      </c>
    </row>
    <row r="37" spans="1:8" ht="11.25" customHeight="1">
      <c r="A37" s="8"/>
      <c r="B37" s="14"/>
      <c r="C37" s="14"/>
      <c r="D37" s="5"/>
      <c r="E37" s="5"/>
      <c r="F37" s="9"/>
      <c r="G37" s="9"/>
      <c r="H37" s="10"/>
    </row>
    <row r="38" spans="1:8" ht="13.5" customHeight="1">
      <c r="A38" s="8">
        <v>55</v>
      </c>
      <c r="B38" s="14">
        <v>19363</v>
      </c>
      <c r="C38" s="14">
        <v>63813</v>
      </c>
      <c r="D38" s="5">
        <v>30730</v>
      </c>
      <c r="E38" s="5">
        <v>33083</v>
      </c>
      <c r="F38" s="9">
        <v>9.8</v>
      </c>
      <c r="G38" s="9">
        <v>5.5</v>
      </c>
      <c r="H38" s="10">
        <v>454</v>
      </c>
    </row>
    <row r="39" spans="1:8" ht="11.25" customHeight="1">
      <c r="A39" s="8"/>
      <c r="B39" s="14"/>
      <c r="C39" s="14"/>
      <c r="D39" s="5"/>
      <c r="E39" s="5"/>
      <c r="F39" s="9"/>
      <c r="G39" s="9"/>
      <c r="H39" s="10"/>
    </row>
    <row r="40" spans="1:8" ht="13.5" customHeight="1">
      <c r="A40" s="8">
        <v>60</v>
      </c>
      <c r="B40" s="14">
        <v>20038</v>
      </c>
      <c r="C40" s="14">
        <v>65033</v>
      </c>
      <c r="D40" s="5">
        <v>31199</v>
      </c>
      <c r="E40" s="5">
        <v>33834</v>
      </c>
      <c r="F40" s="9">
        <v>3.5</v>
      </c>
      <c r="G40" s="9">
        <v>1.9</v>
      </c>
      <c r="H40" s="10">
        <v>463</v>
      </c>
    </row>
    <row r="41" spans="1:8" ht="11.25" customHeight="1">
      <c r="A41" s="8"/>
      <c r="B41" s="14"/>
      <c r="C41" s="14"/>
      <c r="D41" s="5"/>
      <c r="E41" s="5"/>
      <c r="F41" s="9"/>
      <c r="G41" s="9"/>
      <c r="H41" s="10"/>
    </row>
    <row r="42" spans="1:8" ht="13.5" customHeight="1">
      <c r="A42" s="8" t="s">
        <v>11</v>
      </c>
      <c r="B42" s="14">
        <v>21044</v>
      </c>
      <c r="C42" s="14">
        <v>65243</v>
      </c>
      <c r="D42" s="5">
        <v>31185</v>
      </c>
      <c r="E42" s="5">
        <v>34058</v>
      </c>
      <c r="F42" s="9">
        <v>5</v>
      </c>
      <c r="G42" s="9">
        <v>0.3</v>
      </c>
      <c r="H42" s="10">
        <v>468</v>
      </c>
    </row>
    <row r="43" spans="1:8" ht="11.25" customHeight="1">
      <c r="A43" s="8"/>
      <c r="B43" s="14"/>
      <c r="C43" s="14"/>
      <c r="D43" s="5"/>
      <c r="E43" s="5"/>
      <c r="F43" s="9"/>
      <c r="G43" s="9"/>
      <c r="H43" s="10"/>
    </row>
    <row r="44" spans="1:8" ht="13.5" customHeight="1">
      <c r="A44" s="15" t="s">
        <v>12</v>
      </c>
      <c r="B44" s="14">
        <v>22509</v>
      </c>
      <c r="C44" s="14">
        <v>66139</v>
      </c>
      <c r="D44" s="5">
        <v>31815</v>
      </c>
      <c r="E44" s="5">
        <v>34324</v>
      </c>
      <c r="F44" s="9">
        <v>7</v>
      </c>
      <c r="G44" s="9">
        <v>1.4</v>
      </c>
      <c r="H44" s="10">
        <v>474</v>
      </c>
    </row>
    <row r="45" spans="1:8" ht="11.25" customHeight="1">
      <c r="A45" s="8"/>
      <c r="B45" s="14"/>
      <c r="C45" s="14"/>
      <c r="D45" s="5"/>
      <c r="E45" s="5"/>
      <c r="F45" s="9"/>
      <c r="G45" s="9"/>
      <c r="H45" s="10"/>
    </row>
    <row r="46" spans="1:8" ht="13.5" customHeight="1">
      <c r="A46" s="8">
        <v>12</v>
      </c>
      <c r="B46" s="14">
        <v>23062</v>
      </c>
      <c r="C46" s="14">
        <v>66430</v>
      </c>
      <c r="D46" s="5">
        <v>31829</v>
      </c>
      <c r="E46" s="5">
        <v>34601</v>
      </c>
      <c r="F46" s="9">
        <f>B46/B44*100-100</f>
        <v>2.4567950597538726</v>
      </c>
      <c r="G46" s="9">
        <f>C46/C44*100-100</f>
        <v>0.4399824611802501</v>
      </c>
      <c r="H46" s="10">
        <f>C46/139.57</f>
        <v>475.9618829261303</v>
      </c>
    </row>
    <row r="47" spans="1:8" ht="11.25" customHeight="1">
      <c r="A47" s="11"/>
      <c r="B47" s="14"/>
      <c r="C47" s="14"/>
      <c r="D47" s="5"/>
      <c r="E47" s="5"/>
      <c r="F47" s="9"/>
      <c r="G47" s="9"/>
      <c r="H47" s="10"/>
    </row>
    <row r="48" spans="1:8" ht="13.5" customHeight="1">
      <c r="A48" s="11" t="s">
        <v>17</v>
      </c>
      <c r="B48" s="14">
        <v>33937</v>
      </c>
      <c r="C48" s="14">
        <v>97533</v>
      </c>
      <c r="D48" s="5">
        <v>46844</v>
      </c>
      <c r="E48" s="5">
        <v>50689</v>
      </c>
      <c r="F48" s="9"/>
      <c r="G48" s="9"/>
      <c r="H48" s="10">
        <f>C48/2179.35</f>
        <v>44.75325211645674</v>
      </c>
    </row>
    <row r="49" spans="1:8" ht="11.25" customHeight="1">
      <c r="A49" s="11"/>
      <c r="B49" s="14"/>
      <c r="C49" s="14"/>
      <c r="D49" s="5"/>
      <c r="E49" s="5"/>
      <c r="F49" s="9"/>
      <c r="G49" s="9"/>
      <c r="H49" s="10"/>
    </row>
    <row r="50" spans="1:8" ht="13.5" customHeight="1">
      <c r="A50" s="8">
        <v>17</v>
      </c>
      <c r="B50" s="14">
        <v>32174</v>
      </c>
      <c r="C50" s="14">
        <v>96231</v>
      </c>
      <c r="D50" s="5">
        <v>46285</v>
      </c>
      <c r="E50" s="5">
        <v>49946</v>
      </c>
      <c r="F50" s="9">
        <v>39.5</v>
      </c>
      <c r="G50" s="12">
        <v>44.9</v>
      </c>
      <c r="H50" s="10">
        <f>C50/2177.67</f>
        <v>44.1898910303214</v>
      </c>
    </row>
    <row r="51" spans="1:8" ht="11.25" customHeight="1">
      <c r="A51" s="11"/>
      <c r="B51" s="14"/>
      <c r="C51" s="14"/>
      <c r="D51" s="5"/>
      <c r="E51" s="5"/>
      <c r="F51" s="9"/>
      <c r="G51" s="9"/>
      <c r="H51" s="10"/>
    </row>
    <row r="52" spans="1:12" s="44" customFormat="1" ht="13.5" customHeight="1">
      <c r="A52" s="8">
        <v>22</v>
      </c>
      <c r="B52" s="35">
        <v>32213</v>
      </c>
      <c r="C52" s="14">
        <v>92747</v>
      </c>
      <c r="D52" s="14">
        <v>44196</v>
      </c>
      <c r="E52" s="5">
        <v>48551</v>
      </c>
      <c r="F52" s="9">
        <v>0.1</v>
      </c>
      <c r="G52" s="12">
        <v>-3.6</v>
      </c>
      <c r="H52" s="10">
        <v>43</v>
      </c>
      <c r="I52" s="43"/>
      <c r="J52" s="43"/>
      <c r="K52" s="43"/>
      <c r="L52" s="43"/>
    </row>
    <row r="53" spans="1:12" s="44" customFormat="1" ht="13.5" customHeight="1">
      <c r="A53" s="8"/>
      <c r="B53" s="35"/>
      <c r="C53" s="14"/>
      <c r="D53" s="14"/>
      <c r="E53" s="5"/>
      <c r="F53" s="9"/>
      <c r="G53" s="12"/>
      <c r="H53" s="10"/>
      <c r="I53" s="43"/>
      <c r="J53" s="43"/>
      <c r="K53" s="43"/>
      <c r="L53" s="43"/>
    </row>
    <row r="54" spans="1:12" s="44" customFormat="1" ht="13.5" customHeight="1">
      <c r="A54" s="8">
        <v>27</v>
      </c>
      <c r="B54" s="35">
        <v>32670</v>
      </c>
      <c r="C54" s="14">
        <v>89182</v>
      </c>
      <c r="D54" s="14">
        <v>42652</v>
      </c>
      <c r="E54" s="5">
        <v>46530</v>
      </c>
      <c r="F54" s="9">
        <v>1.4</v>
      </c>
      <c r="G54" s="12">
        <v>-3.8</v>
      </c>
      <c r="H54" s="10">
        <v>41</v>
      </c>
      <c r="I54" s="43"/>
      <c r="J54" s="43"/>
      <c r="K54" s="43"/>
      <c r="L54" s="43"/>
    </row>
    <row r="55" spans="1:12" s="44" customFormat="1" ht="13.5" customHeight="1">
      <c r="A55" s="8"/>
      <c r="B55" s="35"/>
      <c r="C55" s="14"/>
      <c r="D55" s="14"/>
      <c r="E55" s="5"/>
      <c r="F55" s="9"/>
      <c r="G55" s="12"/>
      <c r="H55" s="10"/>
      <c r="I55" s="43"/>
      <c r="J55" s="43"/>
      <c r="K55" s="43"/>
      <c r="L55" s="43"/>
    </row>
    <row r="56" spans="1:12" s="44" customFormat="1" ht="13.5" customHeight="1">
      <c r="A56" s="51" t="s">
        <v>22</v>
      </c>
      <c r="B56" s="45">
        <v>32748</v>
      </c>
      <c r="C56" s="46">
        <v>84419</v>
      </c>
      <c r="D56" s="46">
        <v>40483</v>
      </c>
      <c r="E56" s="47">
        <v>43936</v>
      </c>
      <c r="F56" s="48">
        <v>0.2</v>
      </c>
      <c r="G56" s="49" t="s">
        <v>23</v>
      </c>
      <c r="H56" s="50">
        <v>39</v>
      </c>
      <c r="I56" s="43"/>
      <c r="J56" s="43"/>
      <c r="K56" s="43"/>
      <c r="L56" s="43"/>
    </row>
    <row r="57" spans="1:8" ht="11.25" customHeight="1">
      <c r="A57" s="16"/>
      <c r="B57" s="17"/>
      <c r="C57" s="17"/>
      <c r="D57" s="18"/>
      <c r="E57" s="18"/>
      <c r="F57" s="19"/>
      <c r="G57" s="19"/>
      <c r="H57" s="20"/>
    </row>
    <row r="58" spans="1:8" ht="13.5" customHeight="1">
      <c r="A58" s="32" t="s">
        <v>15</v>
      </c>
      <c r="B58" s="33"/>
      <c r="C58" s="33"/>
      <c r="D58" s="34"/>
      <c r="E58" s="34"/>
      <c r="F58" s="25"/>
      <c r="G58" s="25"/>
      <c r="H58" s="34"/>
    </row>
    <row r="59" spans="1:8" ht="13.5" customHeight="1">
      <c r="A59" s="35"/>
      <c r="B59" s="33"/>
      <c r="C59" s="33"/>
      <c r="D59" s="34"/>
      <c r="E59" s="34"/>
      <c r="F59" s="25"/>
      <c r="G59" s="25"/>
      <c r="H59" s="36" t="s">
        <v>21</v>
      </c>
    </row>
    <row r="60" spans="1:8" ht="13.5" customHeight="1">
      <c r="A60" s="37"/>
      <c r="B60" s="33"/>
      <c r="C60" s="33"/>
      <c r="D60" s="34"/>
      <c r="E60" s="34"/>
      <c r="F60" s="25"/>
      <c r="G60" s="25"/>
      <c r="H60" s="36" t="s">
        <v>19</v>
      </c>
    </row>
    <row r="61" spans="1:8" ht="13.5" customHeight="1">
      <c r="A61" s="35"/>
      <c r="B61" s="33"/>
      <c r="C61" s="33"/>
      <c r="D61" s="34"/>
      <c r="E61" s="34"/>
      <c r="F61" s="25"/>
      <c r="G61" s="25"/>
      <c r="H61" s="34"/>
    </row>
    <row r="62" spans="1:8" ht="13.5" customHeight="1">
      <c r="A62" s="35"/>
      <c r="B62" s="33"/>
      <c r="C62" s="33"/>
      <c r="D62" s="34"/>
      <c r="E62" s="34"/>
      <c r="F62" s="25"/>
      <c r="G62" s="25"/>
      <c r="H62" s="34"/>
    </row>
  </sheetData>
  <sheetProtection/>
  <mergeCells count="11">
    <mergeCell ref="A22:A23"/>
    <mergeCell ref="A3:A4"/>
    <mergeCell ref="C3:E3"/>
    <mergeCell ref="F3:G3"/>
    <mergeCell ref="B3:B4"/>
    <mergeCell ref="A25:A26"/>
    <mergeCell ref="A5:A6"/>
    <mergeCell ref="A8:A9"/>
    <mergeCell ref="A11:A12"/>
    <mergeCell ref="A14:A15"/>
    <mergeCell ref="A19:A20"/>
  </mergeCells>
  <printOptions/>
  <pageMargins left="0.7874015748031497" right="0.9448818897637796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T37" sqref="T37"/>
    </sheetView>
  </sheetViews>
  <sheetFormatPr defaultColWidth="9.00390625" defaultRowHeight="15" customHeight="1"/>
  <cols>
    <col min="1" max="1" width="3.125" style="60" customWidth="1"/>
    <col min="2" max="2" width="9.625" style="60" customWidth="1"/>
    <col min="3" max="12" width="8.25390625" style="60" customWidth="1"/>
    <col min="13" max="16384" width="9.00390625" style="60" customWidth="1"/>
  </cols>
  <sheetData>
    <row r="1" ht="15" customHeight="1">
      <c r="A1" s="60" t="s">
        <v>24</v>
      </c>
    </row>
    <row r="2" spans="1:12" ht="15" customHeight="1">
      <c r="A2" s="61"/>
      <c r="B2" s="61"/>
      <c r="C2" s="61"/>
      <c r="D2" s="61"/>
      <c r="E2" s="61"/>
      <c r="F2" s="61"/>
      <c r="G2" s="61"/>
      <c r="H2" s="61"/>
      <c r="I2" s="62"/>
      <c r="J2" s="61"/>
      <c r="K2" s="63" t="s">
        <v>25</v>
      </c>
      <c r="L2" s="62"/>
    </row>
    <row r="3" spans="1:11" ht="15" customHeight="1">
      <c r="A3" s="64"/>
      <c r="B3" s="65"/>
      <c r="C3" s="66" t="s">
        <v>26</v>
      </c>
      <c r="D3" s="66"/>
      <c r="E3" s="67"/>
      <c r="F3" s="68" t="s">
        <v>27</v>
      </c>
      <c r="G3" s="68"/>
      <c r="H3" s="68"/>
      <c r="I3" s="69" t="s">
        <v>28</v>
      </c>
      <c r="J3" s="66"/>
      <c r="K3" s="70"/>
    </row>
    <row r="4" spans="1:11" ht="15" customHeight="1">
      <c r="A4" s="71"/>
      <c r="B4" s="72"/>
      <c r="C4" s="73" t="s">
        <v>29</v>
      </c>
      <c r="D4" s="73" t="s">
        <v>7</v>
      </c>
      <c r="E4" s="73" t="s">
        <v>8</v>
      </c>
      <c r="F4" s="73" t="s">
        <v>29</v>
      </c>
      <c r="G4" s="73" t="s">
        <v>7</v>
      </c>
      <c r="H4" s="74" t="s">
        <v>8</v>
      </c>
      <c r="I4" s="73" t="s">
        <v>29</v>
      </c>
      <c r="J4" s="73" t="s">
        <v>7</v>
      </c>
      <c r="K4" s="75" t="s">
        <v>8</v>
      </c>
    </row>
    <row r="5" spans="1:11" ht="15.75" customHeight="1">
      <c r="A5" s="76" t="s">
        <v>30</v>
      </c>
      <c r="B5" s="68"/>
      <c r="C5" s="77">
        <f aca="true" t="shared" si="0" ref="C5:K5">SUM(C6:C27)</f>
        <v>92747</v>
      </c>
      <c r="D5" s="77">
        <f t="shared" si="0"/>
        <v>44196</v>
      </c>
      <c r="E5" s="78">
        <f t="shared" si="0"/>
        <v>48551</v>
      </c>
      <c r="F5" s="78">
        <f t="shared" si="0"/>
        <v>89182</v>
      </c>
      <c r="G5" s="78">
        <f t="shared" si="0"/>
        <v>42652</v>
      </c>
      <c r="H5" s="78">
        <f t="shared" si="0"/>
        <v>46530</v>
      </c>
      <c r="I5" s="78">
        <f t="shared" si="0"/>
        <v>84419</v>
      </c>
      <c r="J5" s="78">
        <f t="shared" si="0"/>
        <v>40483</v>
      </c>
      <c r="K5" s="79">
        <f t="shared" si="0"/>
        <v>43936</v>
      </c>
    </row>
    <row r="6" spans="1:11" ht="15.75" customHeight="1">
      <c r="A6" s="80" t="s">
        <v>31</v>
      </c>
      <c r="B6" s="81"/>
      <c r="C6" s="82">
        <f aca="true" t="shared" si="1" ref="C6:C27">D6+E6</f>
        <v>4030</v>
      </c>
      <c r="D6" s="82">
        <v>2032</v>
      </c>
      <c r="E6" s="83">
        <v>1998</v>
      </c>
      <c r="F6" s="82">
        <f>G6+H6</f>
        <v>3548</v>
      </c>
      <c r="G6" s="82">
        <v>1859</v>
      </c>
      <c r="H6" s="82">
        <v>1689</v>
      </c>
      <c r="I6" s="84">
        <f>J6+K6</f>
        <v>3073</v>
      </c>
      <c r="J6" s="82">
        <v>1565</v>
      </c>
      <c r="K6" s="85">
        <v>1508</v>
      </c>
    </row>
    <row r="7" spans="1:11" ht="15.75" customHeight="1">
      <c r="A7" s="80" t="s">
        <v>32</v>
      </c>
      <c r="B7" s="81"/>
      <c r="C7" s="82">
        <f t="shared" si="1"/>
        <v>4459</v>
      </c>
      <c r="D7" s="86">
        <v>2250</v>
      </c>
      <c r="E7" s="87">
        <v>2209</v>
      </c>
      <c r="F7" s="82">
        <f aca="true" t="shared" si="2" ref="F7:F27">G7+H7</f>
        <v>3989</v>
      </c>
      <c r="G7" s="86">
        <v>2004</v>
      </c>
      <c r="H7" s="86">
        <v>1985</v>
      </c>
      <c r="I7" s="84">
        <f>J7+K7</f>
        <v>3514</v>
      </c>
      <c r="J7" s="86">
        <v>1840</v>
      </c>
      <c r="K7" s="88">
        <v>1674</v>
      </c>
    </row>
    <row r="8" spans="1:11" ht="15.75" customHeight="1">
      <c r="A8" s="80" t="s">
        <v>33</v>
      </c>
      <c r="B8" s="81"/>
      <c r="C8" s="82">
        <f t="shared" si="1"/>
        <v>4778</v>
      </c>
      <c r="D8" s="86">
        <v>2449</v>
      </c>
      <c r="E8" s="87">
        <v>2329</v>
      </c>
      <c r="F8" s="89">
        <f t="shared" si="2"/>
        <v>4435</v>
      </c>
      <c r="G8" s="86">
        <v>2245</v>
      </c>
      <c r="H8" s="86">
        <v>2190</v>
      </c>
      <c r="I8" s="89">
        <f>J8+K8</f>
        <v>3960</v>
      </c>
      <c r="J8" s="86">
        <v>1998</v>
      </c>
      <c r="K8" s="88">
        <v>1962</v>
      </c>
    </row>
    <row r="9" spans="1:11" ht="15.75" customHeight="1">
      <c r="A9" s="90" t="s">
        <v>34</v>
      </c>
      <c r="B9" s="91"/>
      <c r="C9" s="92">
        <f t="shared" si="1"/>
        <v>4183</v>
      </c>
      <c r="D9" s="93">
        <v>2194</v>
      </c>
      <c r="E9" s="94">
        <v>1989</v>
      </c>
      <c r="F9" s="82">
        <f t="shared" si="2"/>
        <v>4172</v>
      </c>
      <c r="G9" s="93">
        <v>2184</v>
      </c>
      <c r="H9" s="93">
        <v>1988</v>
      </c>
      <c r="I9" s="84">
        <f aca="true" t="shared" si="3" ref="I9:I27">J9+K9</f>
        <v>3705</v>
      </c>
      <c r="J9" s="93">
        <v>1896</v>
      </c>
      <c r="K9" s="95">
        <v>1809</v>
      </c>
    </row>
    <row r="10" spans="1:11" ht="15.75" customHeight="1">
      <c r="A10" s="80" t="s">
        <v>35</v>
      </c>
      <c r="B10" s="81"/>
      <c r="C10" s="82">
        <f t="shared" si="1"/>
        <v>3018</v>
      </c>
      <c r="D10" s="86">
        <v>1478</v>
      </c>
      <c r="E10" s="87">
        <v>1540</v>
      </c>
      <c r="F10" s="82">
        <f t="shared" si="2"/>
        <v>2754</v>
      </c>
      <c r="G10" s="86">
        <v>1372</v>
      </c>
      <c r="H10" s="86">
        <v>1382</v>
      </c>
      <c r="I10" s="84">
        <f t="shared" si="3"/>
        <v>2655</v>
      </c>
      <c r="J10" s="86">
        <v>1350</v>
      </c>
      <c r="K10" s="88">
        <v>1305</v>
      </c>
    </row>
    <row r="11" spans="1:11" ht="15.75" customHeight="1">
      <c r="A11" s="80" t="s">
        <v>36</v>
      </c>
      <c r="B11" s="81"/>
      <c r="C11" s="82">
        <f t="shared" si="1"/>
        <v>4348</v>
      </c>
      <c r="D11" s="86">
        <v>2137</v>
      </c>
      <c r="E11" s="87">
        <v>2211</v>
      </c>
      <c r="F11" s="82">
        <f t="shared" si="2"/>
        <v>3618</v>
      </c>
      <c r="G11" s="86">
        <v>1859</v>
      </c>
      <c r="H11" s="86">
        <v>1759</v>
      </c>
      <c r="I11" s="84">
        <f t="shared" si="3"/>
        <v>3199</v>
      </c>
      <c r="J11" s="86">
        <v>1640</v>
      </c>
      <c r="K11" s="88">
        <v>1559</v>
      </c>
    </row>
    <row r="12" spans="1:11" ht="15.75" customHeight="1">
      <c r="A12" s="80" t="s">
        <v>37</v>
      </c>
      <c r="B12" s="81"/>
      <c r="C12" s="82">
        <f t="shared" si="1"/>
        <v>5486</v>
      </c>
      <c r="D12" s="86">
        <v>2758</v>
      </c>
      <c r="E12" s="87">
        <v>2728</v>
      </c>
      <c r="F12" s="82">
        <f t="shared" si="2"/>
        <v>4484</v>
      </c>
      <c r="G12" s="86">
        <v>2259</v>
      </c>
      <c r="H12" s="86">
        <v>2225</v>
      </c>
      <c r="I12" s="84">
        <f t="shared" si="3"/>
        <v>3688</v>
      </c>
      <c r="J12" s="86">
        <v>1937</v>
      </c>
      <c r="K12" s="88">
        <v>1751</v>
      </c>
    </row>
    <row r="13" spans="1:11" ht="15.75" customHeight="1">
      <c r="A13" s="80" t="s">
        <v>38</v>
      </c>
      <c r="B13" s="81"/>
      <c r="C13" s="82">
        <f t="shared" si="1"/>
        <v>6510</v>
      </c>
      <c r="D13" s="86">
        <v>3287</v>
      </c>
      <c r="E13" s="87">
        <v>3223</v>
      </c>
      <c r="F13" s="82">
        <f t="shared" si="2"/>
        <v>5399</v>
      </c>
      <c r="G13" s="86">
        <v>2728</v>
      </c>
      <c r="H13" s="86">
        <v>2671</v>
      </c>
      <c r="I13" s="84">
        <f t="shared" si="3"/>
        <v>4426</v>
      </c>
      <c r="J13" s="86">
        <v>2186</v>
      </c>
      <c r="K13" s="88">
        <v>2240</v>
      </c>
    </row>
    <row r="14" spans="1:11" ht="15.75" customHeight="1">
      <c r="A14" s="80" t="s">
        <v>39</v>
      </c>
      <c r="B14" s="81"/>
      <c r="C14" s="82">
        <f t="shared" si="1"/>
        <v>5634</v>
      </c>
      <c r="D14" s="86">
        <v>2824</v>
      </c>
      <c r="E14" s="87">
        <v>2810</v>
      </c>
      <c r="F14" s="82">
        <f t="shared" si="2"/>
        <v>6483</v>
      </c>
      <c r="G14" s="86">
        <v>3281</v>
      </c>
      <c r="H14" s="86">
        <v>3202</v>
      </c>
      <c r="I14" s="84">
        <f t="shared" si="3"/>
        <v>5345</v>
      </c>
      <c r="J14" s="86">
        <v>2718</v>
      </c>
      <c r="K14" s="88">
        <v>2627</v>
      </c>
    </row>
    <row r="15" spans="1:11" ht="15.75" customHeight="1">
      <c r="A15" s="80" t="s">
        <v>40</v>
      </c>
      <c r="B15" s="81"/>
      <c r="C15" s="82">
        <f t="shared" si="1"/>
        <v>5663</v>
      </c>
      <c r="D15" s="86">
        <v>2794</v>
      </c>
      <c r="E15" s="87">
        <v>2869</v>
      </c>
      <c r="F15" s="82">
        <f t="shared" si="2"/>
        <v>5603</v>
      </c>
      <c r="G15" s="86">
        <v>2795</v>
      </c>
      <c r="H15" s="86">
        <v>2808</v>
      </c>
      <c r="I15" s="84">
        <f t="shared" si="3"/>
        <v>6348</v>
      </c>
      <c r="J15" s="86">
        <v>3224</v>
      </c>
      <c r="K15" s="88">
        <v>3124</v>
      </c>
    </row>
    <row r="16" spans="1:11" ht="15.75" customHeight="1">
      <c r="A16" s="80" t="s">
        <v>41</v>
      </c>
      <c r="B16" s="81"/>
      <c r="C16" s="82">
        <f t="shared" si="1"/>
        <v>5447</v>
      </c>
      <c r="D16" s="86">
        <v>2703</v>
      </c>
      <c r="E16" s="87">
        <v>2744</v>
      </c>
      <c r="F16" s="82">
        <f t="shared" si="2"/>
        <v>5533</v>
      </c>
      <c r="G16" s="86">
        <v>2752</v>
      </c>
      <c r="H16" s="86">
        <v>2781</v>
      </c>
      <c r="I16" s="84">
        <f t="shared" si="3"/>
        <v>5450</v>
      </c>
      <c r="J16" s="86">
        <v>2697</v>
      </c>
      <c r="K16" s="88">
        <v>2753</v>
      </c>
    </row>
    <row r="17" spans="1:11" ht="15.75" customHeight="1">
      <c r="A17" s="80" t="s">
        <v>42</v>
      </c>
      <c r="B17" s="81"/>
      <c r="C17" s="82">
        <f t="shared" si="1"/>
        <v>6237</v>
      </c>
      <c r="D17" s="86">
        <v>3035</v>
      </c>
      <c r="E17" s="87">
        <v>3202</v>
      </c>
      <c r="F17" s="82">
        <f t="shared" si="2"/>
        <v>5366</v>
      </c>
      <c r="G17" s="86">
        <v>2634</v>
      </c>
      <c r="H17" s="86">
        <v>2732</v>
      </c>
      <c r="I17" s="84">
        <f t="shared" si="3"/>
        <v>5368</v>
      </c>
      <c r="J17" s="86">
        <v>2631</v>
      </c>
      <c r="K17" s="88">
        <v>2737</v>
      </c>
    </row>
    <row r="18" spans="1:11" ht="15.75" customHeight="1">
      <c r="A18" s="96" t="s">
        <v>43</v>
      </c>
      <c r="B18" s="97"/>
      <c r="C18" s="89">
        <f t="shared" si="1"/>
        <v>7815</v>
      </c>
      <c r="D18" s="98">
        <v>3768</v>
      </c>
      <c r="E18" s="99">
        <v>4047</v>
      </c>
      <c r="F18" s="89">
        <f t="shared" si="2"/>
        <v>6136</v>
      </c>
      <c r="G18" s="98">
        <v>2988</v>
      </c>
      <c r="H18" s="98">
        <v>3148</v>
      </c>
      <c r="I18" s="89">
        <f t="shared" si="3"/>
        <v>5215</v>
      </c>
      <c r="J18" s="98">
        <v>2545</v>
      </c>
      <c r="K18" s="100">
        <v>2670</v>
      </c>
    </row>
    <row r="19" spans="1:11" ht="15.75" customHeight="1">
      <c r="A19" s="80" t="s">
        <v>44</v>
      </c>
      <c r="B19" s="81"/>
      <c r="C19" s="82">
        <f t="shared" si="1"/>
        <v>6248</v>
      </c>
      <c r="D19" s="86">
        <v>2865</v>
      </c>
      <c r="E19" s="87">
        <v>3383</v>
      </c>
      <c r="F19" s="82">
        <f t="shared" si="2"/>
        <v>7529</v>
      </c>
      <c r="G19" s="86">
        <v>3581</v>
      </c>
      <c r="H19" s="86">
        <v>3948</v>
      </c>
      <c r="I19" s="84">
        <f t="shared" si="3"/>
        <v>5935</v>
      </c>
      <c r="J19" s="86">
        <v>2850</v>
      </c>
      <c r="K19" s="88">
        <v>3085</v>
      </c>
    </row>
    <row r="20" spans="1:11" ht="15.75" customHeight="1">
      <c r="A20" s="80" t="s">
        <v>45</v>
      </c>
      <c r="B20" s="81"/>
      <c r="C20" s="82">
        <f t="shared" si="1"/>
        <v>5806</v>
      </c>
      <c r="D20" s="86">
        <v>2650</v>
      </c>
      <c r="E20" s="87">
        <v>3156</v>
      </c>
      <c r="F20" s="82">
        <f t="shared" si="2"/>
        <v>5857</v>
      </c>
      <c r="G20" s="86">
        <v>2620</v>
      </c>
      <c r="H20" s="86">
        <v>3237</v>
      </c>
      <c r="I20" s="84">
        <f t="shared" si="3"/>
        <v>7132</v>
      </c>
      <c r="J20" s="86">
        <v>3339</v>
      </c>
      <c r="K20" s="88">
        <v>3793</v>
      </c>
    </row>
    <row r="21" spans="1:11" ht="15.75" customHeight="1">
      <c r="A21" s="80" t="s">
        <v>46</v>
      </c>
      <c r="B21" s="81"/>
      <c r="C21" s="82">
        <f t="shared" si="1"/>
        <v>5150</v>
      </c>
      <c r="D21" s="86">
        <v>2240</v>
      </c>
      <c r="E21" s="87">
        <v>2910</v>
      </c>
      <c r="F21" s="82">
        <f t="shared" si="2"/>
        <v>5210</v>
      </c>
      <c r="G21" s="86">
        <v>2276</v>
      </c>
      <c r="H21" s="86">
        <v>2934</v>
      </c>
      <c r="I21" s="84">
        <f t="shared" si="3"/>
        <v>5342</v>
      </c>
      <c r="J21" s="86">
        <v>2296</v>
      </c>
      <c r="K21" s="88">
        <v>3046</v>
      </c>
    </row>
    <row r="22" spans="1:11" ht="15.75" customHeight="1">
      <c r="A22" s="80" t="s">
        <v>47</v>
      </c>
      <c r="B22" s="81"/>
      <c r="C22" s="82">
        <f t="shared" si="1"/>
        <v>4174</v>
      </c>
      <c r="D22" s="86">
        <v>1649</v>
      </c>
      <c r="E22" s="87">
        <v>2525</v>
      </c>
      <c r="F22" s="82">
        <f t="shared" si="2"/>
        <v>4323</v>
      </c>
      <c r="G22" s="86">
        <v>1742</v>
      </c>
      <c r="H22" s="86">
        <v>2581</v>
      </c>
      <c r="I22" s="84">
        <f t="shared" si="3"/>
        <v>4362</v>
      </c>
      <c r="J22" s="86">
        <v>1808</v>
      </c>
      <c r="K22" s="88">
        <v>2554</v>
      </c>
    </row>
    <row r="23" spans="1:11" ht="15.75" customHeight="1">
      <c r="A23" s="80" t="s">
        <v>48</v>
      </c>
      <c r="B23" s="81"/>
      <c r="C23" s="82">
        <f t="shared" si="1"/>
        <v>2369</v>
      </c>
      <c r="D23" s="86">
        <v>709</v>
      </c>
      <c r="E23" s="87">
        <v>1660</v>
      </c>
      <c r="F23" s="82">
        <f t="shared" si="2"/>
        <v>2966</v>
      </c>
      <c r="G23" s="86">
        <v>1021</v>
      </c>
      <c r="H23" s="86">
        <v>1945</v>
      </c>
      <c r="I23" s="84">
        <f t="shared" si="3"/>
        <v>3166</v>
      </c>
      <c r="J23" s="86">
        <v>1135</v>
      </c>
      <c r="K23" s="88">
        <v>2031</v>
      </c>
    </row>
    <row r="24" spans="1:11" ht="15.75" customHeight="1">
      <c r="A24" s="80" t="s">
        <v>49</v>
      </c>
      <c r="B24" s="81"/>
      <c r="C24" s="82">
        <f t="shared" si="1"/>
        <v>975</v>
      </c>
      <c r="D24" s="86">
        <v>248</v>
      </c>
      <c r="E24" s="87">
        <v>727</v>
      </c>
      <c r="F24" s="82">
        <f t="shared" si="2"/>
        <v>1284</v>
      </c>
      <c r="G24" s="86">
        <v>303</v>
      </c>
      <c r="H24" s="86">
        <v>981</v>
      </c>
      <c r="I24" s="84">
        <f t="shared" si="3"/>
        <v>1609</v>
      </c>
      <c r="J24" s="86">
        <v>459</v>
      </c>
      <c r="K24" s="88">
        <v>1150</v>
      </c>
    </row>
    <row r="25" spans="1:11" ht="15.75" customHeight="1">
      <c r="A25" s="80" t="s">
        <v>50</v>
      </c>
      <c r="B25" s="81"/>
      <c r="C25" s="82">
        <f t="shared" si="1"/>
        <v>275</v>
      </c>
      <c r="D25" s="86">
        <v>40</v>
      </c>
      <c r="E25" s="87">
        <v>235</v>
      </c>
      <c r="F25" s="82">
        <f t="shared" si="2"/>
        <v>335</v>
      </c>
      <c r="G25" s="86">
        <v>58</v>
      </c>
      <c r="H25" s="86">
        <v>277</v>
      </c>
      <c r="I25" s="84">
        <f t="shared" si="3"/>
        <v>477</v>
      </c>
      <c r="J25" s="86">
        <v>80</v>
      </c>
      <c r="K25" s="88">
        <v>397</v>
      </c>
    </row>
    <row r="26" spans="1:11" ht="15.75" customHeight="1">
      <c r="A26" s="80" t="s">
        <v>51</v>
      </c>
      <c r="B26" s="81"/>
      <c r="C26" s="82">
        <f t="shared" si="1"/>
        <v>28</v>
      </c>
      <c r="D26" s="86">
        <v>4</v>
      </c>
      <c r="E26" s="87">
        <v>24</v>
      </c>
      <c r="F26" s="82">
        <f t="shared" si="2"/>
        <v>46</v>
      </c>
      <c r="G26" s="86">
        <v>5</v>
      </c>
      <c r="H26" s="86">
        <v>41</v>
      </c>
      <c r="I26" s="84">
        <f t="shared" si="3"/>
        <v>70</v>
      </c>
      <c r="J26" s="86">
        <v>9</v>
      </c>
      <c r="K26" s="88">
        <v>61</v>
      </c>
    </row>
    <row r="27" spans="1:11" ht="15.75" customHeight="1">
      <c r="A27" s="101" t="s">
        <v>52</v>
      </c>
      <c r="B27" s="102"/>
      <c r="C27" s="103">
        <f t="shared" si="1"/>
        <v>114</v>
      </c>
      <c r="D27" s="104">
        <v>82</v>
      </c>
      <c r="E27" s="105">
        <v>32</v>
      </c>
      <c r="F27" s="82">
        <f t="shared" si="2"/>
        <v>112</v>
      </c>
      <c r="G27" s="104">
        <v>86</v>
      </c>
      <c r="H27" s="104">
        <v>26</v>
      </c>
      <c r="I27" s="84">
        <f t="shared" si="3"/>
        <v>380</v>
      </c>
      <c r="J27" s="104">
        <v>280</v>
      </c>
      <c r="K27" s="106">
        <v>100</v>
      </c>
    </row>
    <row r="28" spans="1:11" ht="15.75" customHeight="1">
      <c r="A28" s="107" t="s">
        <v>53</v>
      </c>
      <c r="B28" s="108" t="s">
        <v>54</v>
      </c>
      <c r="C28" s="109">
        <f aca="true" t="shared" si="4" ref="C28:H28">C6+C7+C8</f>
        <v>13267</v>
      </c>
      <c r="D28" s="109">
        <f t="shared" si="4"/>
        <v>6731</v>
      </c>
      <c r="E28" s="110">
        <f t="shared" si="4"/>
        <v>6536</v>
      </c>
      <c r="F28" s="110">
        <f t="shared" si="4"/>
        <v>11972</v>
      </c>
      <c r="G28" s="110">
        <f t="shared" si="4"/>
        <v>6108</v>
      </c>
      <c r="H28" s="110">
        <f t="shared" si="4"/>
        <v>5864</v>
      </c>
      <c r="I28" s="110">
        <f>I6+I7+I8</f>
        <v>10547</v>
      </c>
      <c r="J28" s="110">
        <f>J6+J7+J8</f>
        <v>5403</v>
      </c>
      <c r="K28" s="111">
        <f>K6+K7+K8</f>
        <v>5144</v>
      </c>
    </row>
    <row r="29" spans="1:11" ht="15.75" customHeight="1">
      <c r="A29" s="112"/>
      <c r="B29" s="113"/>
      <c r="C29" s="114">
        <v>0.143</v>
      </c>
      <c r="D29" s="114">
        <v>0.153</v>
      </c>
      <c r="E29" s="115">
        <v>0.135</v>
      </c>
      <c r="F29" s="115">
        <v>0.134</v>
      </c>
      <c r="G29" s="115">
        <v>0.144</v>
      </c>
      <c r="H29" s="115">
        <v>0.126</v>
      </c>
      <c r="I29" s="116">
        <v>0.126</v>
      </c>
      <c r="J29" s="117">
        <v>0.134</v>
      </c>
      <c r="K29" s="118">
        <v>0.117</v>
      </c>
    </row>
    <row r="30" spans="1:11" ht="15.75" customHeight="1">
      <c r="A30" s="112"/>
      <c r="B30" s="113" t="s">
        <v>55</v>
      </c>
      <c r="C30" s="82">
        <f aca="true" t="shared" si="5" ref="C30:H30">SUM(C9:C18)</f>
        <v>54341</v>
      </c>
      <c r="D30" s="82">
        <f t="shared" si="5"/>
        <v>26978</v>
      </c>
      <c r="E30" s="83">
        <f t="shared" si="5"/>
        <v>27363</v>
      </c>
      <c r="F30" s="83">
        <f t="shared" si="5"/>
        <v>49548</v>
      </c>
      <c r="G30" s="83">
        <f t="shared" si="5"/>
        <v>24852</v>
      </c>
      <c r="H30" s="83">
        <f t="shared" si="5"/>
        <v>24696</v>
      </c>
      <c r="I30" s="83">
        <f>SUM(I9:I18)</f>
        <v>45399</v>
      </c>
      <c r="J30" s="83">
        <f>SUM(J9:J18)</f>
        <v>22824</v>
      </c>
      <c r="K30" s="85">
        <f>SUM(K9:K18)</f>
        <v>22575</v>
      </c>
    </row>
    <row r="31" spans="1:11" ht="15.75" customHeight="1">
      <c r="A31" s="112"/>
      <c r="B31" s="113"/>
      <c r="C31" s="114">
        <v>0.587</v>
      </c>
      <c r="D31" s="114">
        <v>0.611</v>
      </c>
      <c r="E31" s="114">
        <v>0.564</v>
      </c>
      <c r="F31" s="114">
        <v>0.556</v>
      </c>
      <c r="G31" s="114">
        <v>0.583</v>
      </c>
      <c r="H31" s="114">
        <v>0.531</v>
      </c>
      <c r="I31" s="117">
        <v>0.54</v>
      </c>
      <c r="J31" s="117">
        <v>0.568</v>
      </c>
      <c r="K31" s="118">
        <v>0.515</v>
      </c>
    </row>
    <row r="32" spans="1:11" ht="15.75" customHeight="1">
      <c r="A32" s="112"/>
      <c r="B32" s="113" t="s">
        <v>56</v>
      </c>
      <c r="C32" s="82">
        <f aca="true" t="shared" si="6" ref="C32:K32">SUM(C19:C26)</f>
        <v>25025</v>
      </c>
      <c r="D32" s="82">
        <f t="shared" si="6"/>
        <v>10405</v>
      </c>
      <c r="E32" s="83">
        <f t="shared" si="6"/>
        <v>14620</v>
      </c>
      <c r="F32" s="83">
        <f>SUM(F19:F26)</f>
        <v>27550</v>
      </c>
      <c r="G32" s="83">
        <f t="shared" si="6"/>
        <v>11606</v>
      </c>
      <c r="H32" s="83">
        <f t="shared" si="6"/>
        <v>15944</v>
      </c>
      <c r="I32" s="83">
        <f t="shared" si="6"/>
        <v>28093</v>
      </c>
      <c r="J32" s="83">
        <f t="shared" si="6"/>
        <v>11976</v>
      </c>
      <c r="K32" s="85">
        <f t="shared" si="6"/>
        <v>16117</v>
      </c>
    </row>
    <row r="33" spans="1:11" ht="15.75" customHeight="1">
      <c r="A33" s="119"/>
      <c r="B33" s="120"/>
      <c r="C33" s="121">
        <v>0.27</v>
      </c>
      <c r="D33" s="121">
        <v>0.236</v>
      </c>
      <c r="E33" s="121">
        <v>0.301</v>
      </c>
      <c r="F33" s="121">
        <v>0.31</v>
      </c>
      <c r="G33" s="121">
        <v>0.273</v>
      </c>
      <c r="H33" s="121">
        <v>0.343</v>
      </c>
      <c r="I33" s="122">
        <v>0.334</v>
      </c>
      <c r="J33" s="122">
        <v>0.298</v>
      </c>
      <c r="K33" s="123">
        <v>0.368</v>
      </c>
    </row>
    <row r="34" spans="1:12" ht="15" customHeight="1">
      <c r="A34" s="124" t="s">
        <v>57</v>
      </c>
      <c r="B34" s="61"/>
      <c r="C34" s="61"/>
      <c r="D34" s="61"/>
      <c r="E34" s="61"/>
      <c r="F34" s="61"/>
      <c r="G34" s="61"/>
      <c r="H34" s="61"/>
      <c r="I34" s="62"/>
      <c r="J34" s="61"/>
      <c r="K34" s="63" t="s">
        <v>58</v>
      </c>
      <c r="L34" s="62"/>
    </row>
    <row r="35" ht="15" customHeight="1">
      <c r="H35" s="125"/>
    </row>
    <row r="36" spans="8:11" ht="15" customHeight="1">
      <c r="H36" s="125"/>
      <c r="K36" s="125"/>
    </row>
    <row r="37" ht="15" customHeight="1">
      <c r="A37" s="60" t="s">
        <v>59</v>
      </c>
    </row>
    <row r="38" spans="1:12" ht="15" customHeight="1">
      <c r="A38" s="61"/>
      <c r="B38" s="61"/>
      <c r="C38" s="61"/>
      <c r="D38" s="61"/>
      <c r="E38" s="61"/>
      <c r="F38" s="61"/>
      <c r="G38" s="61"/>
      <c r="H38" s="61"/>
      <c r="I38" s="63" t="s">
        <v>60</v>
      </c>
      <c r="L38" s="63"/>
    </row>
    <row r="39" spans="1:12" ht="15" customHeight="1">
      <c r="A39" s="126"/>
      <c r="B39" s="127"/>
      <c r="C39" s="128" t="s">
        <v>61</v>
      </c>
      <c r="D39" s="66" t="s">
        <v>62</v>
      </c>
      <c r="E39" s="66"/>
      <c r="F39" s="66"/>
      <c r="G39" s="66"/>
      <c r="H39" s="128" t="s">
        <v>63</v>
      </c>
      <c r="I39" s="129"/>
      <c r="L39" s="61"/>
    </row>
    <row r="40" spans="1:12" ht="15" customHeight="1">
      <c r="A40" s="130"/>
      <c r="B40" s="131"/>
      <c r="C40" s="132"/>
      <c r="D40" s="133" t="s">
        <v>64</v>
      </c>
      <c r="E40" s="133" t="s">
        <v>65</v>
      </c>
      <c r="F40" s="133"/>
      <c r="G40" s="133" t="s">
        <v>66</v>
      </c>
      <c r="H40" s="134"/>
      <c r="I40" s="135" t="s">
        <v>67</v>
      </c>
      <c r="L40" s="136"/>
    </row>
    <row r="41" spans="1:12" ht="15" customHeight="1">
      <c r="A41" s="137"/>
      <c r="B41" s="138"/>
      <c r="C41" s="139"/>
      <c r="D41" s="140"/>
      <c r="E41" s="73" t="s">
        <v>7</v>
      </c>
      <c r="F41" s="73" t="s">
        <v>8</v>
      </c>
      <c r="G41" s="140"/>
      <c r="H41" s="141"/>
      <c r="I41" s="106"/>
      <c r="L41" s="61"/>
    </row>
    <row r="42" spans="1:12" ht="15.75" customHeight="1">
      <c r="A42" s="142" t="s">
        <v>68</v>
      </c>
      <c r="B42" s="143"/>
      <c r="C42" s="82">
        <v>82189</v>
      </c>
      <c r="D42" s="82">
        <v>55703</v>
      </c>
      <c r="E42" s="82">
        <v>30090</v>
      </c>
      <c r="F42" s="82">
        <v>24344</v>
      </c>
      <c r="G42" s="82">
        <v>1269</v>
      </c>
      <c r="H42" s="82">
        <v>26464</v>
      </c>
      <c r="I42" s="144">
        <v>22</v>
      </c>
      <c r="L42" s="61"/>
    </row>
    <row r="43" spans="1:12" ht="15.75" customHeight="1">
      <c r="A43" s="142">
        <v>17</v>
      </c>
      <c r="B43" s="143"/>
      <c r="C43" s="82">
        <v>82032</v>
      </c>
      <c r="D43" s="82">
        <v>54482</v>
      </c>
      <c r="E43" s="82">
        <v>28645</v>
      </c>
      <c r="F43" s="82">
        <v>23849</v>
      </c>
      <c r="G43" s="82">
        <v>1988</v>
      </c>
      <c r="H43" s="82">
        <v>27362</v>
      </c>
      <c r="I43" s="144">
        <v>188</v>
      </c>
      <c r="L43" s="61"/>
    </row>
    <row r="44" spans="1:12" ht="15.75" customHeight="1">
      <c r="A44" s="142">
        <v>22</v>
      </c>
      <c r="B44" s="143"/>
      <c r="C44" s="82">
        <v>79366</v>
      </c>
      <c r="D44" s="82">
        <v>51362</v>
      </c>
      <c r="E44" s="82">
        <v>26639</v>
      </c>
      <c r="F44" s="82">
        <v>22828</v>
      </c>
      <c r="G44" s="82">
        <v>1895</v>
      </c>
      <c r="H44" s="82">
        <v>27349</v>
      </c>
      <c r="I44" s="144">
        <v>655</v>
      </c>
      <c r="L44" s="61"/>
    </row>
    <row r="45" spans="1:12" ht="15.75" customHeight="1">
      <c r="A45" s="142">
        <v>27</v>
      </c>
      <c r="B45" s="143"/>
      <c r="C45" s="82">
        <v>77098</v>
      </c>
      <c r="D45" s="82">
        <v>49832</v>
      </c>
      <c r="E45" s="82">
        <v>26003</v>
      </c>
      <c r="F45" s="82">
        <v>22850</v>
      </c>
      <c r="G45" s="82">
        <v>979</v>
      </c>
      <c r="H45" s="82">
        <v>26710</v>
      </c>
      <c r="I45" s="144">
        <v>556</v>
      </c>
      <c r="L45" s="61"/>
    </row>
    <row r="46" spans="1:12" ht="15.75" customHeight="1">
      <c r="A46" s="145" t="s">
        <v>28</v>
      </c>
      <c r="B46" s="146"/>
      <c r="C46" s="147">
        <v>73492</v>
      </c>
      <c r="D46" s="147">
        <v>47361</v>
      </c>
      <c r="E46" s="147">
        <v>24258</v>
      </c>
      <c r="F46" s="147">
        <v>21908</v>
      </c>
      <c r="G46" s="147">
        <v>1195</v>
      </c>
      <c r="H46" s="147">
        <v>24185</v>
      </c>
      <c r="I46" s="148">
        <v>1946</v>
      </c>
      <c r="L46" s="61"/>
    </row>
    <row r="47" spans="1:12" ht="15" customHeight="1">
      <c r="A47" s="124" t="s">
        <v>57</v>
      </c>
      <c r="B47" s="61"/>
      <c r="C47" s="61"/>
      <c r="D47" s="61"/>
      <c r="E47" s="61"/>
      <c r="F47" s="61"/>
      <c r="G47" s="61"/>
      <c r="H47" s="61"/>
      <c r="I47" s="63" t="s">
        <v>58</v>
      </c>
      <c r="L47" s="63"/>
    </row>
  </sheetData>
  <sheetProtection/>
  <mergeCells count="40">
    <mergeCell ref="A43:B43"/>
    <mergeCell ref="A44:B44"/>
    <mergeCell ref="A45:B45"/>
    <mergeCell ref="A46:B46"/>
    <mergeCell ref="D39:G39"/>
    <mergeCell ref="H39:H41"/>
    <mergeCell ref="D40:D41"/>
    <mergeCell ref="E40:F40"/>
    <mergeCell ref="G40:G41"/>
    <mergeCell ref="A42:B42"/>
    <mergeCell ref="A25:B25"/>
    <mergeCell ref="A26:B26"/>
    <mergeCell ref="A27:B27"/>
    <mergeCell ref="A28:A33"/>
    <mergeCell ref="A39:B41"/>
    <mergeCell ref="C39:C41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3:B4"/>
    <mergeCell ref="C3:E3"/>
    <mergeCell ref="F3:H3"/>
    <mergeCell ref="I3:K3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375" style="60" customWidth="1"/>
    <col min="2" max="2" width="8.625" style="60" customWidth="1"/>
    <col min="3" max="9" width="10.125" style="60" customWidth="1"/>
    <col min="10" max="16384" width="9.00390625" style="60" customWidth="1"/>
  </cols>
  <sheetData>
    <row r="1" ht="13.5" customHeight="1">
      <c r="A1" s="60" t="s">
        <v>69</v>
      </c>
    </row>
    <row r="2" spans="1:8" ht="13.5" customHeight="1">
      <c r="A2" s="61"/>
      <c r="B2" s="61"/>
      <c r="C2" s="61"/>
      <c r="D2" s="61"/>
      <c r="E2" s="61"/>
      <c r="F2" s="61"/>
      <c r="G2" s="61"/>
      <c r="H2" s="63" t="s">
        <v>70</v>
      </c>
    </row>
    <row r="3" spans="1:8" ht="16.5" customHeight="1">
      <c r="A3" s="149"/>
      <c r="B3" s="150"/>
      <c r="C3" s="151"/>
      <c r="D3" s="152" t="s">
        <v>68</v>
      </c>
      <c r="E3" s="153" t="s">
        <v>71</v>
      </c>
      <c r="F3" s="153" t="s">
        <v>72</v>
      </c>
      <c r="G3" s="154" t="s">
        <v>73</v>
      </c>
      <c r="H3" s="155" t="s">
        <v>28</v>
      </c>
    </row>
    <row r="4" spans="1:8" ht="16.5" customHeight="1">
      <c r="A4" s="156" t="s">
        <v>29</v>
      </c>
      <c r="B4" s="157"/>
      <c r="C4" s="158"/>
      <c r="D4" s="159">
        <v>54434</v>
      </c>
      <c r="E4" s="160">
        <v>52494</v>
      </c>
      <c r="F4" s="160">
        <v>49467</v>
      </c>
      <c r="G4" s="161">
        <f>G6+G11+G16+G24</f>
        <v>48853</v>
      </c>
      <c r="H4" s="162">
        <f>H6+H11+H16+H24</f>
        <v>46166</v>
      </c>
    </row>
    <row r="5" spans="1:8" ht="16.5" customHeight="1">
      <c r="A5" s="163" t="s">
        <v>74</v>
      </c>
      <c r="B5" s="164"/>
      <c r="C5" s="165"/>
      <c r="D5" s="166">
        <v>-10.8</v>
      </c>
      <c r="E5" s="166">
        <v>-10.9</v>
      </c>
      <c r="F5" s="166">
        <v>-10.9</v>
      </c>
      <c r="G5" s="167">
        <v>-10.9</v>
      </c>
      <c r="H5" s="168">
        <v>-10.5</v>
      </c>
    </row>
    <row r="6" spans="1:8" ht="16.5" customHeight="1">
      <c r="A6" s="163"/>
      <c r="B6" s="164"/>
      <c r="C6" s="165"/>
      <c r="D6" s="166">
        <v>5905</v>
      </c>
      <c r="E6" s="166">
        <v>5726</v>
      </c>
      <c r="F6" s="166">
        <v>5419</v>
      </c>
      <c r="G6" s="167">
        <f>G7+G8+G9</f>
        <v>5264</v>
      </c>
      <c r="H6" s="168">
        <f>H7+H8+H9</f>
        <v>4825</v>
      </c>
    </row>
    <row r="7" spans="1:8" ht="16.5" customHeight="1">
      <c r="A7" s="169"/>
      <c r="B7" s="170" t="s">
        <v>75</v>
      </c>
      <c r="C7" s="171"/>
      <c r="D7" s="172">
        <v>5477</v>
      </c>
      <c r="E7" s="172">
        <v>5506</v>
      </c>
      <c r="F7" s="172">
        <v>5054</v>
      </c>
      <c r="G7" s="173">
        <v>4965</v>
      </c>
      <c r="H7" s="174">
        <v>4555</v>
      </c>
    </row>
    <row r="8" spans="1:8" ht="16.5" customHeight="1">
      <c r="A8" s="169"/>
      <c r="B8" s="175" t="s">
        <v>76</v>
      </c>
      <c r="C8" s="165"/>
      <c r="D8" s="166">
        <v>393</v>
      </c>
      <c r="E8" s="166">
        <v>192</v>
      </c>
      <c r="F8" s="166">
        <v>350</v>
      </c>
      <c r="G8" s="167">
        <v>283</v>
      </c>
      <c r="H8" s="168">
        <v>263</v>
      </c>
    </row>
    <row r="9" spans="1:8" ht="16.5" customHeight="1">
      <c r="A9" s="169"/>
      <c r="B9" s="175" t="s">
        <v>77</v>
      </c>
      <c r="C9" s="165"/>
      <c r="D9" s="166">
        <v>35</v>
      </c>
      <c r="E9" s="166">
        <v>28</v>
      </c>
      <c r="F9" s="166">
        <v>15</v>
      </c>
      <c r="G9" s="167">
        <v>16</v>
      </c>
      <c r="H9" s="168">
        <v>7</v>
      </c>
    </row>
    <row r="10" spans="1:8" ht="16.5" customHeight="1">
      <c r="A10" s="176" t="s">
        <v>78</v>
      </c>
      <c r="B10" s="177"/>
      <c r="C10" s="171"/>
      <c r="D10" s="172">
        <v>-27.8</v>
      </c>
      <c r="E10" s="172">
        <v>-24.8</v>
      </c>
      <c r="F10" s="172">
        <v>-22.7</v>
      </c>
      <c r="G10" s="173">
        <v>-22.7</v>
      </c>
      <c r="H10" s="174">
        <v>-22.2</v>
      </c>
    </row>
    <row r="11" spans="1:8" ht="16.5" customHeight="1">
      <c r="A11" s="163"/>
      <c r="B11" s="164"/>
      <c r="C11" s="165"/>
      <c r="D11" s="178">
        <v>15176</v>
      </c>
      <c r="E11" s="178">
        <v>13001</v>
      </c>
      <c r="F11" s="178">
        <v>11130</v>
      </c>
      <c r="G11" s="179">
        <f>G12+G13+G14</f>
        <v>11134</v>
      </c>
      <c r="H11" s="180">
        <f>H12+H13+H14</f>
        <v>10266</v>
      </c>
    </row>
    <row r="12" spans="1:8" ht="16.5" customHeight="1">
      <c r="A12" s="169"/>
      <c r="B12" s="170" t="s">
        <v>79</v>
      </c>
      <c r="C12" s="171"/>
      <c r="D12" s="166">
        <v>133</v>
      </c>
      <c r="E12" s="166">
        <v>22</v>
      </c>
      <c r="F12" s="166">
        <v>25</v>
      </c>
      <c r="G12" s="167">
        <v>32</v>
      </c>
      <c r="H12" s="168">
        <v>16</v>
      </c>
    </row>
    <row r="13" spans="1:8" ht="16.5" customHeight="1">
      <c r="A13" s="169"/>
      <c r="B13" s="175" t="s">
        <v>80</v>
      </c>
      <c r="C13" s="165"/>
      <c r="D13" s="166">
        <v>7544</v>
      </c>
      <c r="E13" s="166">
        <v>6326</v>
      </c>
      <c r="F13" s="166">
        <v>4982</v>
      </c>
      <c r="G13" s="167">
        <v>4769</v>
      </c>
      <c r="H13" s="168">
        <v>4438</v>
      </c>
    </row>
    <row r="14" spans="1:8" ht="16.5" customHeight="1">
      <c r="A14" s="169"/>
      <c r="B14" s="175" t="s">
        <v>81</v>
      </c>
      <c r="C14" s="165"/>
      <c r="D14" s="166">
        <v>7499</v>
      </c>
      <c r="E14" s="166">
        <v>6653</v>
      </c>
      <c r="F14" s="166">
        <v>6123</v>
      </c>
      <c r="G14" s="167">
        <v>6333</v>
      </c>
      <c r="H14" s="168">
        <v>5812</v>
      </c>
    </row>
    <row r="15" spans="1:8" ht="16.5" customHeight="1">
      <c r="A15" s="176" t="s">
        <v>82</v>
      </c>
      <c r="B15" s="177"/>
      <c r="C15" s="171"/>
      <c r="D15" s="172">
        <v>-61.2</v>
      </c>
      <c r="E15" s="172">
        <v>-64.2</v>
      </c>
      <c r="F15" s="172">
        <v>-66.1</v>
      </c>
      <c r="G15" s="173">
        <v>-65.5</v>
      </c>
      <c r="H15" s="174">
        <v>-66.6</v>
      </c>
    </row>
    <row r="16" spans="1:8" ht="16.5" customHeight="1">
      <c r="A16" s="163"/>
      <c r="B16" s="164"/>
      <c r="C16" s="165"/>
      <c r="D16" s="166">
        <v>33322</v>
      </c>
      <c r="E16" s="166">
        <v>33709</v>
      </c>
      <c r="F16" s="166">
        <v>32328</v>
      </c>
      <c r="G16" s="167">
        <f>SUM(G17:G23)</f>
        <v>31975</v>
      </c>
      <c r="H16" s="168">
        <f>SUM(H17:H23)</f>
        <v>30729</v>
      </c>
    </row>
    <row r="17" spans="1:8" ht="16.5" customHeight="1">
      <c r="A17" s="169"/>
      <c r="B17" s="170" t="s">
        <v>83</v>
      </c>
      <c r="C17" s="171"/>
      <c r="D17" s="172">
        <v>277</v>
      </c>
      <c r="E17" s="172">
        <v>205</v>
      </c>
      <c r="F17" s="172">
        <v>196</v>
      </c>
      <c r="G17" s="173">
        <v>222</v>
      </c>
      <c r="H17" s="174">
        <v>201</v>
      </c>
    </row>
    <row r="18" spans="1:8" ht="16.5" customHeight="1">
      <c r="A18" s="169"/>
      <c r="B18" s="175" t="s">
        <v>84</v>
      </c>
      <c r="C18" s="165"/>
      <c r="D18" s="166">
        <v>2236</v>
      </c>
      <c r="E18" s="166">
        <v>2069</v>
      </c>
      <c r="F18" s="166">
        <v>2169</v>
      </c>
      <c r="G18" s="167">
        <v>2008</v>
      </c>
      <c r="H18" s="168">
        <v>1959</v>
      </c>
    </row>
    <row r="19" spans="1:8" ht="16.5" customHeight="1">
      <c r="A19" s="169"/>
      <c r="B19" s="175" t="s">
        <v>85</v>
      </c>
      <c r="C19" s="165"/>
      <c r="D19" s="166">
        <v>11991</v>
      </c>
      <c r="E19" s="166">
        <v>14610</v>
      </c>
      <c r="F19" s="166">
        <v>13717</v>
      </c>
      <c r="G19" s="167">
        <v>12802</v>
      </c>
      <c r="H19" s="168">
        <v>11675</v>
      </c>
    </row>
    <row r="20" spans="1:8" ht="16.5" customHeight="1">
      <c r="A20" s="169"/>
      <c r="B20" s="175" t="s">
        <v>86</v>
      </c>
      <c r="C20" s="165"/>
      <c r="D20" s="166">
        <v>1099</v>
      </c>
      <c r="E20" s="166">
        <v>1077</v>
      </c>
      <c r="F20" s="166">
        <v>1087</v>
      </c>
      <c r="G20" s="167">
        <v>972</v>
      </c>
      <c r="H20" s="168">
        <v>914</v>
      </c>
    </row>
    <row r="21" spans="1:8" ht="16.5" customHeight="1">
      <c r="A21" s="169"/>
      <c r="B21" s="175" t="s">
        <v>87</v>
      </c>
      <c r="C21" s="165"/>
      <c r="D21" s="166">
        <v>282</v>
      </c>
      <c r="E21" s="166">
        <v>318</v>
      </c>
      <c r="F21" s="166">
        <v>500</v>
      </c>
      <c r="G21" s="167">
        <v>550</v>
      </c>
      <c r="H21" s="168">
        <v>570</v>
      </c>
    </row>
    <row r="22" spans="1:8" ht="16.5" customHeight="1">
      <c r="A22" s="169"/>
      <c r="B22" s="175" t="s">
        <v>88</v>
      </c>
      <c r="C22" s="165"/>
      <c r="D22" s="166">
        <v>15753</v>
      </c>
      <c r="E22" s="166">
        <v>13845</v>
      </c>
      <c r="F22" s="166">
        <v>13209</v>
      </c>
      <c r="G22" s="167">
        <v>14036</v>
      </c>
      <c r="H22" s="168">
        <v>13995</v>
      </c>
    </row>
    <row r="23" spans="1:8" ht="16.5" customHeight="1">
      <c r="A23" s="181"/>
      <c r="B23" s="182" t="s">
        <v>89</v>
      </c>
      <c r="C23" s="183"/>
      <c r="D23" s="178">
        <v>1684</v>
      </c>
      <c r="E23" s="178">
        <v>1585</v>
      </c>
      <c r="F23" s="178">
        <v>1450</v>
      </c>
      <c r="G23" s="179">
        <v>1385</v>
      </c>
      <c r="H23" s="180">
        <v>1415</v>
      </c>
    </row>
    <row r="24" spans="1:8" ht="16.5" customHeight="1">
      <c r="A24" s="184" t="s">
        <v>90</v>
      </c>
      <c r="B24" s="185"/>
      <c r="C24" s="185"/>
      <c r="D24" s="186">
        <v>31</v>
      </c>
      <c r="E24" s="186">
        <v>58</v>
      </c>
      <c r="F24" s="186">
        <v>590</v>
      </c>
      <c r="G24" s="187">
        <v>480</v>
      </c>
      <c r="H24" s="188">
        <v>346</v>
      </c>
    </row>
    <row r="25" spans="1:8" ht="13.5" customHeight="1">
      <c r="A25" s="124" t="s">
        <v>91</v>
      </c>
      <c r="B25" s="124"/>
      <c r="C25" s="124"/>
      <c r="D25" s="61"/>
      <c r="E25" s="61"/>
      <c r="F25" s="61"/>
      <c r="G25" s="61"/>
      <c r="H25" s="63" t="s">
        <v>58</v>
      </c>
    </row>
    <row r="26" spans="1:8" ht="13.5" customHeight="1">
      <c r="A26" s="124" t="s">
        <v>92</v>
      </c>
      <c r="B26" s="124"/>
      <c r="C26" s="124"/>
      <c r="D26" s="61"/>
      <c r="E26" s="61"/>
      <c r="F26" s="61"/>
      <c r="G26" s="61"/>
      <c r="H26" s="61"/>
    </row>
    <row r="29" spans="1:7" ht="13.5" customHeight="1">
      <c r="A29" s="60" t="s">
        <v>93</v>
      </c>
      <c r="D29" s="189"/>
      <c r="E29" s="189"/>
      <c r="F29" s="189"/>
      <c r="G29" s="189"/>
    </row>
    <row r="30" spans="1:7" ht="13.5" customHeight="1">
      <c r="A30" s="61"/>
      <c r="B30" s="61"/>
      <c r="C30" s="61"/>
      <c r="D30" s="136"/>
      <c r="E30" s="136"/>
      <c r="F30" s="63" t="s">
        <v>94</v>
      </c>
      <c r="G30" s="189"/>
    </row>
    <row r="31" spans="1:6" ht="16.5" customHeight="1">
      <c r="A31" s="149"/>
      <c r="B31" s="150"/>
      <c r="C31" s="190" t="s">
        <v>13</v>
      </c>
      <c r="D31" s="190" t="s">
        <v>95</v>
      </c>
      <c r="E31" s="190" t="s">
        <v>96</v>
      </c>
      <c r="F31" s="191" t="s">
        <v>97</v>
      </c>
    </row>
    <row r="32" spans="1:6" ht="16.5" customHeight="1">
      <c r="A32" s="192"/>
      <c r="B32" s="66"/>
      <c r="C32" s="193" t="s">
        <v>98</v>
      </c>
      <c r="D32" s="194" t="s">
        <v>99</v>
      </c>
      <c r="E32" s="194" t="s">
        <v>100</v>
      </c>
      <c r="F32" s="195" t="s">
        <v>101</v>
      </c>
    </row>
    <row r="33" spans="1:6" ht="16.5" customHeight="1">
      <c r="A33" s="142" t="s">
        <v>68</v>
      </c>
      <c r="B33" s="143"/>
      <c r="C33" s="196">
        <v>42545</v>
      </c>
      <c r="D33" s="196">
        <v>15477</v>
      </c>
      <c r="E33" s="197">
        <v>7.88</v>
      </c>
      <c r="F33" s="198">
        <v>5399.1</v>
      </c>
    </row>
    <row r="34" spans="1:6" ht="16.5" customHeight="1">
      <c r="A34" s="142">
        <v>17</v>
      </c>
      <c r="B34" s="143"/>
      <c r="C34" s="196">
        <v>41042</v>
      </c>
      <c r="D34" s="196">
        <v>15467</v>
      </c>
      <c r="E34" s="197">
        <v>8</v>
      </c>
      <c r="F34" s="198">
        <v>5130.3</v>
      </c>
    </row>
    <row r="35" spans="1:6" ht="16.5" customHeight="1">
      <c r="A35" s="142">
        <v>22</v>
      </c>
      <c r="B35" s="143"/>
      <c r="C35" s="196">
        <v>39025</v>
      </c>
      <c r="D35" s="196">
        <v>15021</v>
      </c>
      <c r="E35" s="197">
        <v>8.1</v>
      </c>
      <c r="F35" s="198">
        <v>4800.1</v>
      </c>
    </row>
    <row r="36" spans="1:6" ht="16.5" customHeight="1">
      <c r="A36" s="80">
        <v>27</v>
      </c>
      <c r="B36" s="81"/>
      <c r="C36" s="196">
        <v>37269</v>
      </c>
      <c r="D36" s="196">
        <v>15148</v>
      </c>
      <c r="E36" s="197">
        <v>8.2</v>
      </c>
      <c r="F36" s="198">
        <v>4550.5</v>
      </c>
    </row>
    <row r="37" spans="1:6" ht="16.5" customHeight="1">
      <c r="A37" s="101" t="s">
        <v>28</v>
      </c>
      <c r="B37" s="102"/>
      <c r="C37" s="199">
        <v>34502</v>
      </c>
      <c r="D37" s="199">
        <v>14856</v>
      </c>
      <c r="E37" s="200">
        <v>8.4</v>
      </c>
      <c r="F37" s="201">
        <v>4107.4</v>
      </c>
    </row>
    <row r="38" spans="1:6" ht="13.5" customHeight="1">
      <c r="A38" s="124" t="s">
        <v>57</v>
      </c>
      <c r="B38" s="61"/>
      <c r="C38" s="61"/>
      <c r="D38" s="61"/>
      <c r="E38" s="61"/>
      <c r="F38" s="63" t="s">
        <v>58</v>
      </c>
    </row>
  </sheetData>
  <sheetProtection/>
  <mergeCells count="13">
    <mergeCell ref="A37:B37"/>
    <mergeCell ref="A31:B31"/>
    <mergeCell ref="A32:B32"/>
    <mergeCell ref="A33:B33"/>
    <mergeCell ref="A34:B34"/>
    <mergeCell ref="A35:B35"/>
    <mergeCell ref="A36:B36"/>
    <mergeCell ref="A3:C3"/>
    <mergeCell ref="A4:C4"/>
    <mergeCell ref="A5:B6"/>
    <mergeCell ref="A10:B11"/>
    <mergeCell ref="A15:B16"/>
    <mergeCell ref="A24:C2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5.625" style="202" customWidth="1"/>
    <col min="2" max="7" width="10.625" style="202" customWidth="1"/>
    <col min="8" max="16384" width="9.00390625" style="202" customWidth="1"/>
  </cols>
  <sheetData>
    <row r="1" ht="15.75" customHeight="1">
      <c r="A1" s="245" t="s">
        <v>142</v>
      </c>
    </row>
    <row r="3" spans="1:7" ht="15.75" customHeight="1">
      <c r="A3" s="245" t="s">
        <v>141</v>
      </c>
      <c r="G3" s="228" t="s">
        <v>140</v>
      </c>
    </row>
    <row r="4" spans="1:7" s="204" customFormat="1" ht="16.5" customHeight="1">
      <c r="A4" s="283"/>
      <c r="B4" s="282"/>
      <c r="C4" s="223" t="s">
        <v>139</v>
      </c>
      <c r="D4" s="222" t="s">
        <v>138</v>
      </c>
      <c r="E4" s="223">
        <v>3</v>
      </c>
      <c r="F4" s="222">
        <v>4</v>
      </c>
      <c r="G4" s="221">
        <v>5</v>
      </c>
    </row>
    <row r="5" spans="1:7" ht="16.5" customHeight="1">
      <c r="A5" s="300" t="s">
        <v>137</v>
      </c>
      <c r="B5" s="280" t="s">
        <v>136</v>
      </c>
      <c r="C5" s="298">
        <v>87839</v>
      </c>
      <c r="D5" s="299">
        <v>86905</v>
      </c>
      <c r="E5" s="298">
        <v>85939</v>
      </c>
      <c r="F5" s="297">
        <v>84671</v>
      </c>
      <c r="G5" s="296">
        <v>83537</v>
      </c>
    </row>
    <row r="6" spans="1:7" ht="16.5" customHeight="1">
      <c r="A6" s="262"/>
      <c r="B6" s="261" t="s">
        <v>123</v>
      </c>
      <c r="C6" s="294">
        <v>41874</v>
      </c>
      <c r="D6" s="295">
        <v>41478</v>
      </c>
      <c r="E6" s="294">
        <v>41106</v>
      </c>
      <c r="F6" s="252">
        <v>40449</v>
      </c>
      <c r="G6" s="251">
        <v>39887</v>
      </c>
    </row>
    <row r="7" spans="1:7" ht="16.5" customHeight="1">
      <c r="A7" s="262"/>
      <c r="B7" s="270" t="s">
        <v>122</v>
      </c>
      <c r="C7" s="292">
        <v>45965</v>
      </c>
      <c r="D7" s="293">
        <v>45427</v>
      </c>
      <c r="E7" s="292">
        <v>44833</v>
      </c>
      <c r="F7" s="291">
        <v>44222</v>
      </c>
      <c r="G7" s="290">
        <v>43650</v>
      </c>
    </row>
    <row r="8" spans="1:7" ht="16.5" customHeight="1">
      <c r="A8" s="289" t="s">
        <v>135</v>
      </c>
      <c r="B8" s="288"/>
      <c r="C8" s="286">
        <v>35606</v>
      </c>
      <c r="D8" s="287">
        <v>35733</v>
      </c>
      <c r="E8" s="286">
        <v>35781</v>
      </c>
      <c r="F8" s="285">
        <v>35684</v>
      </c>
      <c r="G8" s="284">
        <v>35805</v>
      </c>
    </row>
    <row r="9" ht="15.75" customHeight="1">
      <c r="G9" s="228" t="s">
        <v>114</v>
      </c>
    </row>
    <row r="11" spans="1:7" ht="15.75" customHeight="1">
      <c r="A11" s="245" t="s">
        <v>134</v>
      </c>
      <c r="E11" s="228"/>
      <c r="F11" s="228"/>
      <c r="G11" s="228" t="s">
        <v>120</v>
      </c>
    </row>
    <row r="12" spans="1:7" ht="16.5" customHeight="1">
      <c r="A12" s="283"/>
      <c r="B12" s="282"/>
      <c r="C12" s="222" t="s">
        <v>105</v>
      </c>
      <c r="D12" s="224">
        <v>31</v>
      </c>
      <c r="E12" s="223" t="s">
        <v>28</v>
      </c>
      <c r="F12" s="222">
        <v>3</v>
      </c>
      <c r="G12" s="221">
        <v>4</v>
      </c>
    </row>
    <row r="13" spans="1:7" ht="16.5" customHeight="1">
      <c r="A13" s="281" t="s">
        <v>133</v>
      </c>
      <c r="B13" s="280" t="s">
        <v>124</v>
      </c>
      <c r="C13" s="257" t="s">
        <v>132</v>
      </c>
      <c r="D13" s="258" t="s">
        <v>131</v>
      </c>
      <c r="E13" s="257">
        <v>-535</v>
      </c>
      <c r="F13" s="257">
        <v>-634</v>
      </c>
      <c r="G13" s="256">
        <v>-811</v>
      </c>
    </row>
    <row r="14" spans="1:7" ht="16.5" customHeight="1">
      <c r="A14" s="262"/>
      <c r="B14" s="279" t="s">
        <v>123</v>
      </c>
      <c r="C14" s="277" t="s">
        <v>130</v>
      </c>
      <c r="D14" s="278" t="s">
        <v>129</v>
      </c>
      <c r="E14" s="277">
        <v>-240</v>
      </c>
      <c r="F14" s="277">
        <v>-335</v>
      </c>
      <c r="G14" s="276">
        <v>-433</v>
      </c>
    </row>
    <row r="15" spans="1:7" ht="16.5" customHeight="1">
      <c r="A15" s="262"/>
      <c r="B15" s="270" t="s">
        <v>122</v>
      </c>
      <c r="C15" s="274" t="s">
        <v>128</v>
      </c>
      <c r="D15" s="275" t="s">
        <v>127</v>
      </c>
      <c r="E15" s="274">
        <v>-295</v>
      </c>
      <c r="F15" s="274">
        <v>-299</v>
      </c>
      <c r="G15" s="273">
        <v>-378</v>
      </c>
    </row>
    <row r="16" spans="1:7" ht="16.5" customHeight="1">
      <c r="A16" s="272" t="s">
        <v>126</v>
      </c>
      <c r="B16" s="266" t="s">
        <v>124</v>
      </c>
      <c r="C16" s="264">
        <v>620</v>
      </c>
      <c r="D16" s="265">
        <v>610</v>
      </c>
      <c r="E16" s="264">
        <v>566</v>
      </c>
      <c r="F16" s="264">
        <v>538</v>
      </c>
      <c r="G16" s="263">
        <v>501</v>
      </c>
    </row>
    <row r="17" spans="1:7" ht="16.5" customHeight="1">
      <c r="A17" s="262"/>
      <c r="B17" s="261" t="s">
        <v>123</v>
      </c>
      <c r="C17" s="232">
        <v>330</v>
      </c>
      <c r="D17" s="234">
        <v>311</v>
      </c>
      <c r="E17" s="232">
        <v>287</v>
      </c>
      <c r="F17" s="232">
        <v>245</v>
      </c>
      <c r="G17" s="231">
        <v>244</v>
      </c>
    </row>
    <row r="18" spans="1:7" ht="16.5" customHeight="1">
      <c r="A18" s="271"/>
      <c r="B18" s="270" t="s">
        <v>122</v>
      </c>
      <c r="C18" s="268">
        <v>290</v>
      </c>
      <c r="D18" s="269">
        <v>299</v>
      </c>
      <c r="E18" s="268">
        <v>279</v>
      </c>
      <c r="F18" s="268">
        <v>293</v>
      </c>
      <c r="G18" s="267">
        <v>257</v>
      </c>
    </row>
    <row r="19" spans="1:7" ht="16.5" customHeight="1">
      <c r="A19" s="262" t="s">
        <v>125</v>
      </c>
      <c r="B19" s="266" t="s">
        <v>124</v>
      </c>
      <c r="C19" s="264">
        <v>1122</v>
      </c>
      <c r="D19" s="265">
        <v>1140</v>
      </c>
      <c r="E19" s="264">
        <v>1101</v>
      </c>
      <c r="F19" s="264">
        <v>1172</v>
      </c>
      <c r="G19" s="263">
        <v>1312</v>
      </c>
    </row>
    <row r="20" spans="1:7" ht="16.5" customHeight="1">
      <c r="A20" s="262"/>
      <c r="B20" s="261" t="s">
        <v>123</v>
      </c>
      <c r="C20" s="232">
        <v>561</v>
      </c>
      <c r="D20" s="234">
        <v>584</v>
      </c>
      <c r="E20" s="233">
        <v>527</v>
      </c>
      <c r="F20" s="232">
        <v>580</v>
      </c>
      <c r="G20" s="231">
        <v>677</v>
      </c>
    </row>
    <row r="21" spans="1:7" ht="16.5" customHeight="1">
      <c r="A21" s="260"/>
      <c r="B21" s="259" t="s">
        <v>122</v>
      </c>
      <c r="C21" s="210">
        <v>561</v>
      </c>
      <c r="D21" s="212">
        <v>556</v>
      </c>
      <c r="E21" s="211">
        <v>574</v>
      </c>
      <c r="F21" s="210">
        <v>592</v>
      </c>
      <c r="G21" s="209">
        <v>635</v>
      </c>
    </row>
    <row r="22" spans="1:7" ht="15.75" customHeight="1">
      <c r="A22" s="208"/>
      <c r="E22" s="228"/>
      <c r="F22" s="228"/>
      <c r="G22" s="228" t="s">
        <v>114</v>
      </c>
    </row>
    <row r="24" spans="1:7" ht="15.75" customHeight="1">
      <c r="A24" s="245" t="s">
        <v>121</v>
      </c>
      <c r="E24" s="228"/>
      <c r="F24" s="228"/>
      <c r="G24" s="228" t="s">
        <v>120</v>
      </c>
    </row>
    <row r="25" spans="1:7" ht="16.5" customHeight="1">
      <c r="A25" s="244"/>
      <c r="B25" s="243"/>
      <c r="C25" s="222">
        <v>30</v>
      </c>
      <c r="D25" s="224">
        <v>31</v>
      </c>
      <c r="E25" s="223" t="s">
        <v>28</v>
      </c>
      <c r="F25" s="222">
        <v>3</v>
      </c>
      <c r="G25" s="221">
        <v>4</v>
      </c>
    </row>
    <row r="26" spans="1:7" ht="16.5" customHeight="1">
      <c r="A26" s="242" t="s">
        <v>119</v>
      </c>
      <c r="B26" s="241"/>
      <c r="C26" s="257" t="s">
        <v>118</v>
      </c>
      <c r="D26" s="258" t="s">
        <v>117</v>
      </c>
      <c r="E26" s="257">
        <v>-431</v>
      </c>
      <c r="F26" s="257">
        <v>-634</v>
      </c>
      <c r="G26" s="256">
        <v>-323</v>
      </c>
    </row>
    <row r="27" spans="1:7" ht="16.5" customHeight="1">
      <c r="A27" s="236" t="s">
        <v>116</v>
      </c>
      <c r="B27" s="235"/>
      <c r="C27" s="255">
        <v>2478</v>
      </c>
      <c r="D27" s="254">
        <v>2361</v>
      </c>
      <c r="E27" s="253">
        <v>1993</v>
      </c>
      <c r="F27" s="252">
        <v>1895</v>
      </c>
      <c r="G27" s="251">
        <v>2346</v>
      </c>
    </row>
    <row r="28" spans="1:7" ht="16.5" customHeight="1">
      <c r="A28" s="230" t="s">
        <v>115</v>
      </c>
      <c r="B28" s="229"/>
      <c r="C28" s="250">
        <v>2703</v>
      </c>
      <c r="D28" s="249">
        <v>2765</v>
      </c>
      <c r="E28" s="248">
        <v>2424</v>
      </c>
      <c r="F28" s="247">
        <v>2529</v>
      </c>
      <c r="G28" s="246">
        <v>2669</v>
      </c>
    </row>
    <row r="29" spans="1:7" ht="15.75" customHeight="1">
      <c r="A29" s="208"/>
      <c r="F29" s="228"/>
      <c r="G29" s="228" t="s">
        <v>114</v>
      </c>
    </row>
    <row r="30" spans="1:6" ht="15.75" customHeight="1">
      <c r="A30" s="208"/>
      <c r="E30" s="228"/>
      <c r="F30" s="228"/>
    </row>
    <row r="31" spans="1:6" ht="15.75" customHeight="1">
      <c r="A31" s="245" t="s">
        <v>113</v>
      </c>
      <c r="E31" s="228"/>
      <c r="F31" s="228"/>
    </row>
    <row r="32" spans="1:7" ht="16.5" customHeight="1">
      <c r="A32" s="244"/>
      <c r="B32" s="243"/>
      <c r="C32" s="223" t="s">
        <v>112</v>
      </c>
      <c r="D32" s="222">
        <v>30</v>
      </c>
      <c r="E32" s="223">
        <v>31</v>
      </c>
      <c r="F32" s="222" t="s">
        <v>28</v>
      </c>
      <c r="G32" s="221">
        <v>3</v>
      </c>
    </row>
    <row r="33" spans="1:7" ht="16.5" customHeight="1">
      <c r="A33" s="242" t="s">
        <v>111</v>
      </c>
      <c r="B33" s="241"/>
      <c r="C33" s="228">
        <v>1.75</v>
      </c>
      <c r="D33" s="240">
        <v>1.74</v>
      </c>
      <c r="E33" s="239">
        <v>1.71</v>
      </c>
      <c r="F33" s="238">
        <v>1.67</v>
      </c>
      <c r="G33" s="237">
        <v>1.58</v>
      </c>
    </row>
    <row r="34" spans="1:7" ht="16.5" customHeight="1">
      <c r="A34" s="236" t="s">
        <v>110</v>
      </c>
      <c r="B34" s="235"/>
      <c r="C34" s="233">
        <v>1.51</v>
      </c>
      <c r="D34" s="234">
        <v>1.52</v>
      </c>
      <c r="E34" s="233">
        <v>1.45</v>
      </c>
      <c r="F34" s="232">
        <v>1.42</v>
      </c>
      <c r="G34" s="231">
        <v>1.34</v>
      </c>
    </row>
    <row r="35" spans="1:7" ht="16.5" customHeight="1">
      <c r="A35" s="230" t="s">
        <v>109</v>
      </c>
      <c r="B35" s="229"/>
      <c r="C35" s="211">
        <v>1.43</v>
      </c>
      <c r="D35" s="212">
        <v>1.42</v>
      </c>
      <c r="E35" s="211">
        <v>1.36</v>
      </c>
      <c r="F35" s="210">
        <v>1.33</v>
      </c>
      <c r="G35" s="209">
        <v>1.3</v>
      </c>
    </row>
    <row r="36" spans="1:7" ht="15.75" customHeight="1">
      <c r="A36" s="208"/>
      <c r="F36" s="228"/>
      <c r="G36" s="228" t="s">
        <v>108</v>
      </c>
    </row>
    <row r="37" spans="1:7" ht="15.75" customHeight="1">
      <c r="A37" s="208"/>
      <c r="F37" s="228"/>
      <c r="G37" s="228"/>
    </row>
    <row r="38" spans="1:6" ht="15.75" customHeight="1">
      <c r="A38" s="208"/>
      <c r="E38" s="228"/>
      <c r="F38" s="228"/>
    </row>
    <row r="39" ht="15.75" customHeight="1">
      <c r="A39" s="227" t="s">
        <v>107</v>
      </c>
    </row>
    <row r="40" spans="1:7" ht="15.75" customHeight="1">
      <c r="A40" s="206"/>
      <c r="D40" s="206"/>
      <c r="F40" s="207"/>
      <c r="G40" s="207" t="s">
        <v>106</v>
      </c>
    </row>
    <row r="41" spans="1:7" ht="16.5" customHeight="1">
      <c r="A41" s="226"/>
      <c r="B41" s="225"/>
      <c r="C41" s="222" t="s">
        <v>105</v>
      </c>
      <c r="D41" s="224">
        <v>31</v>
      </c>
      <c r="E41" s="223" t="s">
        <v>28</v>
      </c>
      <c r="F41" s="222">
        <v>3</v>
      </c>
      <c r="G41" s="221">
        <v>4</v>
      </c>
    </row>
    <row r="42" spans="1:7" ht="16.5" customHeight="1">
      <c r="A42" s="220" t="s">
        <v>104</v>
      </c>
      <c r="B42" s="219"/>
      <c r="C42" s="217">
        <v>831</v>
      </c>
      <c r="D42" s="218">
        <v>1014</v>
      </c>
      <c r="E42" s="217">
        <v>796</v>
      </c>
      <c r="F42" s="216">
        <v>761</v>
      </c>
      <c r="G42" s="215">
        <v>785</v>
      </c>
    </row>
    <row r="43" spans="1:7" ht="16.5" customHeight="1">
      <c r="A43" s="214" t="s">
        <v>103</v>
      </c>
      <c r="B43" s="213"/>
      <c r="C43" s="211">
        <v>177</v>
      </c>
      <c r="D43" s="212">
        <v>188</v>
      </c>
      <c r="E43" s="211">
        <v>173</v>
      </c>
      <c r="F43" s="210">
        <v>177</v>
      </c>
      <c r="G43" s="209">
        <v>166</v>
      </c>
    </row>
    <row r="44" spans="1:7" ht="15.75" customHeight="1">
      <c r="A44" s="208"/>
      <c r="D44" s="206"/>
      <c r="E44" s="206"/>
      <c r="F44" s="207"/>
      <c r="G44" s="207" t="s">
        <v>102</v>
      </c>
    </row>
    <row r="45" spans="1:3" ht="15.75" customHeight="1">
      <c r="A45" s="206"/>
      <c r="C45" s="206"/>
    </row>
    <row r="62" spans="1:7" ht="15.75" customHeight="1">
      <c r="A62" s="205"/>
      <c r="B62" s="205"/>
      <c r="C62" s="204"/>
      <c r="D62" s="204"/>
      <c r="E62" s="204"/>
      <c r="F62" s="204"/>
      <c r="G62" s="204"/>
    </row>
    <row r="63" spans="1:6" ht="15.75" customHeight="1">
      <c r="A63" s="205"/>
      <c r="B63" s="204"/>
      <c r="C63" s="203"/>
      <c r="D63" s="203"/>
      <c r="E63" s="203"/>
      <c r="F63" s="203"/>
    </row>
    <row r="64" spans="1:6" ht="15.75" customHeight="1">
      <c r="A64" s="205"/>
      <c r="B64" s="204"/>
      <c r="C64" s="203"/>
      <c r="D64" s="203"/>
      <c r="E64" s="203"/>
      <c r="F64" s="203"/>
    </row>
  </sheetData>
  <sheetProtection/>
  <mergeCells count="20">
    <mergeCell ref="A4:B4"/>
    <mergeCell ref="A5:A7"/>
    <mergeCell ref="A35:B35"/>
    <mergeCell ref="A42:B42"/>
    <mergeCell ref="A62:B62"/>
    <mergeCell ref="A63:A64"/>
    <mergeCell ref="A12:B12"/>
    <mergeCell ref="A13:A15"/>
    <mergeCell ref="A16:A18"/>
    <mergeCell ref="A19:A21"/>
    <mergeCell ref="A43:B43"/>
    <mergeCell ref="A41:B41"/>
    <mergeCell ref="A27:B27"/>
    <mergeCell ref="A26:B26"/>
    <mergeCell ref="A34:B34"/>
    <mergeCell ref="A8:B8"/>
    <mergeCell ref="A28:B28"/>
    <mergeCell ref="A25:B25"/>
    <mergeCell ref="A32:B32"/>
    <mergeCell ref="A33:B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01" customWidth="1"/>
    <col min="2" max="2" width="17.125" style="301" customWidth="1"/>
    <col min="3" max="6" width="6.25390625" style="303" customWidth="1"/>
    <col min="7" max="7" width="1.625" style="301" customWidth="1"/>
    <col min="8" max="8" width="4.625" style="301" customWidth="1"/>
    <col min="9" max="9" width="17.125" style="301" bestFit="1" customWidth="1"/>
    <col min="10" max="13" width="6.25390625" style="302" customWidth="1"/>
    <col min="14" max="14" width="46.25390625" style="301" customWidth="1"/>
    <col min="15" max="16384" width="9.00390625" style="301" customWidth="1"/>
  </cols>
  <sheetData>
    <row r="1" spans="1:32" ht="15.75" customHeight="1">
      <c r="A1" s="352" t="s">
        <v>487</v>
      </c>
      <c r="B1" s="351"/>
      <c r="C1" s="305"/>
      <c r="D1" s="305"/>
      <c r="E1" s="305"/>
      <c r="F1" s="305"/>
      <c r="G1" s="351"/>
      <c r="H1" s="351"/>
      <c r="I1" s="351"/>
      <c r="J1" s="350"/>
      <c r="K1" s="350"/>
      <c r="L1" s="350"/>
      <c r="M1" s="350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</row>
    <row r="2" spans="1:32" ht="15.75" customHeight="1">
      <c r="A2" s="352"/>
      <c r="B2" s="351"/>
      <c r="C2" s="305"/>
      <c r="D2" s="305"/>
      <c r="E2" s="305"/>
      <c r="F2" s="305"/>
      <c r="G2" s="351"/>
      <c r="H2" s="351"/>
      <c r="I2" s="351"/>
      <c r="J2" s="350"/>
      <c r="K2" s="350"/>
      <c r="L2" s="350"/>
      <c r="M2" s="350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</row>
    <row r="3" spans="1:32" ht="15.75" customHeight="1">
      <c r="A3" s="338"/>
      <c r="B3" s="336"/>
      <c r="C3" s="337"/>
      <c r="D3" s="337"/>
      <c r="E3" s="337"/>
      <c r="F3" s="308"/>
      <c r="G3" s="336"/>
      <c r="H3" s="336"/>
      <c r="I3" s="336"/>
      <c r="J3" s="335"/>
      <c r="K3" s="335"/>
      <c r="L3" s="335"/>
      <c r="M3" s="334" t="s">
        <v>233</v>
      </c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</row>
    <row r="4" spans="1:32" s="304" customFormat="1" ht="15.75" customHeight="1">
      <c r="A4" s="323" t="s">
        <v>232</v>
      </c>
      <c r="B4" s="322"/>
      <c r="C4" s="333" t="s">
        <v>231</v>
      </c>
      <c r="D4" s="333" t="s">
        <v>230</v>
      </c>
      <c r="E4" s="333" t="s">
        <v>229</v>
      </c>
      <c r="F4" s="332" t="s">
        <v>228</v>
      </c>
      <c r="G4" s="339"/>
      <c r="H4" s="323" t="s">
        <v>232</v>
      </c>
      <c r="I4" s="322"/>
      <c r="J4" s="333" t="s">
        <v>231</v>
      </c>
      <c r="K4" s="333" t="s">
        <v>230</v>
      </c>
      <c r="L4" s="333" t="s">
        <v>229</v>
      </c>
      <c r="M4" s="332" t="s">
        <v>228</v>
      </c>
      <c r="N4" s="345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</row>
    <row r="5" spans="1:32" s="304" customFormat="1" ht="15.75" customHeight="1">
      <c r="A5" s="330">
        <v>1</v>
      </c>
      <c r="B5" s="329" t="s">
        <v>486</v>
      </c>
      <c r="C5" s="325">
        <v>0</v>
      </c>
      <c r="D5" s="325">
        <v>0</v>
      </c>
      <c r="E5" s="325">
        <v>0</v>
      </c>
      <c r="F5" s="324">
        <v>0</v>
      </c>
      <c r="G5" s="339"/>
      <c r="H5" s="330">
        <v>43</v>
      </c>
      <c r="I5" s="329" t="s">
        <v>485</v>
      </c>
      <c r="J5" s="325">
        <v>43</v>
      </c>
      <c r="K5" s="325">
        <v>57</v>
      </c>
      <c r="L5" s="325">
        <f>J5+K5</f>
        <v>100</v>
      </c>
      <c r="M5" s="324">
        <v>55</v>
      </c>
      <c r="N5" s="345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</row>
    <row r="6" spans="1:32" s="304" customFormat="1" ht="15.75" customHeight="1">
      <c r="A6" s="327">
        <v>2</v>
      </c>
      <c r="B6" s="326" t="s">
        <v>484</v>
      </c>
      <c r="C6" s="325">
        <v>81</v>
      </c>
      <c r="D6" s="325">
        <v>121</v>
      </c>
      <c r="E6" s="325">
        <f>C6+D6</f>
        <v>202</v>
      </c>
      <c r="F6" s="324">
        <v>110</v>
      </c>
      <c r="G6" s="339"/>
      <c r="H6" s="327">
        <v>44</v>
      </c>
      <c r="I6" s="326" t="s">
        <v>483</v>
      </c>
      <c r="J6" s="325">
        <v>54</v>
      </c>
      <c r="K6" s="325">
        <v>73</v>
      </c>
      <c r="L6" s="325">
        <f>J6+K6</f>
        <v>127</v>
      </c>
      <c r="M6" s="324">
        <v>54</v>
      </c>
      <c r="N6" s="307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</row>
    <row r="7" spans="1:32" s="304" customFormat="1" ht="15.75" customHeight="1">
      <c r="A7" s="327">
        <v>3</v>
      </c>
      <c r="B7" s="326" t="s">
        <v>482</v>
      </c>
      <c r="C7" s="325">
        <v>58</v>
      </c>
      <c r="D7" s="325">
        <v>82</v>
      </c>
      <c r="E7" s="325">
        <f>C7+D7</f>
        <v>140</v>
      </c>
      <c r="F7" s="324">
        <v>75</v>
      </c>
      <c r="G7" s="339"/>
      <c r="H7" s="327">
        <v>45</v>
      </c>
      <c r="I7" s="326" t="s">
        <v>481</v>
      </c>
      <c r="J7" s="325">
        <v>93</v>
      </c>
      <c r="K7" s="325">
        <v>112</v>
      </c>
      <c r="L7" s="325">
        <f>J7+K7</f>
        <v>205</v>
      </c>
      <c r="M7" s="324">
        <v>117</v>
      </c>
      <c r="N7" s="307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</row>
    <row r="8" spans="1:32" s="304" customFormat="1" ht="15.75" customHeight="1">
      <c r="A8" s="327">
        <v>4</v>
      </c>
      <c r="B8" s="326" t="s">
        <v>480</v>
      </c>
      <c r="C8" s="325">
        <v>69</v>
      </c>
      <c r="D8" s="325">
        <v>83</v>
      </c>
      <c r="E8" s="325">
        <f>C8+D8</f>
        <v>152</v>
      </c>
      <c r="F8" s="324">
        <v>79</v>
      </c>
      <c r="G8" s="339"/>
      <c r="H8" s="327">
        <v>46</v>
      </c>
      <c r="I8" s="326" t="s">
        <v>479</v>
      </c>
      <c r="J8" s="325">
        <v>50</v>
      </c>
      <c r="K8" s="325">
        <v>70</v>
      </c>
      <c r="L8" s="325">
        <f>J8+K8</f>
        <v>120</v>
      </c>
      <c r="M8" s="324">
        <v>70</v>
      </c>
      <c r="N8" s="307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</row>
    <row r="9" spans="1:32" s="304" customFormat="1" ht="15.75" customHeight="1">
      <c r="A9" s="327">
        <v>5</v>
      </c>
      <c r="B9" s="326" t="s">
        <v>478</v>
      </c>
      <c r="C9" s="325">
        <v>48</v>
      </c>
      <c r="D9" s="325">
        <v>56</v>
      </c>
      <c r="E9" s="325">
        <f>C9+D9</f>
        <v>104</v>
      </c>
      <c r="F9" s="324">
        <v>47</v>
      </c>
      <c r="G9" s="339"/>
      <c r="H9" s="327">
        <v>47</v>
      </c>
      <c r="I9" s="326" t="s">
        <v>477</v>
      </c>
      <c r="J9" s="325">
        <v>29</v>
      </c>
      <c r="K9" s="325">
        <v>36</v>
      </c>
      <c r="L9" s="325">
        <f>J9+K9</f>
        <v>65</v>
      </c>
      <c r="M9" s="324">
        <v>38</v>
      </c>
      <c r="N9" s="307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</row>
    <row r="10" spans="1:32" s="304" customFormat="1" ht="15.75" customHeight="1">
      <c r="A10" s="327">
        <v>6</v>
      </c>
      <c r="B10" s="326" t="s">
        <v>476</v>
      </c>
      <c r="C10" s="325">
        <v>48</v>
      </c>
      <c r="D10" s="325">
        <v>46</v>
      </c>
      <c r="E10" s="325">
        <f>C10+D10</f>
        <v>94</v>
      </c>
      <c r="F10" s="324">
        <v>53</v>
      </c>
      <c r="G10" s="339"/>
      <c r="H10" s="327">
        <v>48</v>
      </c>
      <c r="I10" s="326" t="s">
        <v>475</v>
      </c>
      <c r="J10" s="325">
        <v>26</v>
      </c>
      <c r="K10" s="325">
        <v>24</v>
      </c>
      <c r="L10" s="325">
        <f>J10+K10</f>
        <v>50</v>
      </c>
      <c r="M10" s="324">
        <v>23</v>
      </c>
      <c r="N10" s="307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</row>
    <row r="11" spans="1:32" s="304" customFormat="1" ht="15.75" customHeight="1">
      <c r="A11" s="327">
        <v>7</v>
      </c>
      <c r="B11" s="326" t="s">
        <v>474</v>
      </c>
      <c r="C11" s="325">
        <v>71</v>
      </c>
      <c r="D11" s="325">
        <v>80</v>
      </c>
      <c r="E11" s="325">
        <f>C11+D11</f>
        <v>151</v>
      </c>
      <c r="F11" s="324">
        <v>69</v>
      </c>
      <c r="G11" s="339"/>
      <c r="H11" s="327">
        <v>49</v>
      </c>
      <c r="I11" s="326" t="s">
        <v>473</v>
      </c>
      <c r="J11" s="325">
        <v>45</v>
      </c>
      <c r="K11" s="325">
        <v>64</v>
      </c>
      <c r="L11" s="325">
        <f>J11+K11</f>
        <v>109</v>
      </c>
      <c r="M11" s="324">
        <v>60</v>
      </c>
      <c r="N11" s="307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</row>
    <row r="12" spans="1:32" s="304" customFormat="1" ht="15.75" customHeight="1">
      <c r="A12" s="327">
        <v>8</v>
      </c>
      <c r="B12" s="326" t="s">
        <v>472</v>
      </c>
      <c r="C12" s="325">
        <v>33</v>
      </c>
      <c r="D12" s="325">
        <v>44</v>
      </c>
      <c r="E12" s="325">
        <f>C12+D12</f>
        <v>77</v>
      </c>
      <c r="F12" s="324">
        <v>39</v>
      </c>
      <c r="G12" s="339"/>
      <c r="H12" s="327">
        <v>50</v>
      </c>
      <c r="I12" s="326" t="s">
        <v>471</v>
      </c>
      <c r="J12" s="325">
        <v>26</v>
      </c>
      <c r="K12" s="325">
        <v>33</v>
      </c>
      <c r="L12" s="325">
        <f>J12+K12</f>
        <v>59</v>
      </c>
      <c r="M12" s="324">
        <v>24</v>
      </c>
      <c r="N12" s="307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</row>
    <row r="13" spans="1:32" s="304" customFormat="1" ht="15.75" customHeight="1">
      <c r="A13" s="327">
        <v>9</v>
      </c>
      <c r="B13" s="326" t="s">
        <v>470</v>
      </c>
      <c r="C13" s="325">
        <v>48</v>
      </c>
      <c r="D13" s="325">
        <v>63</v>
      </c>
      <c r="E13" s="325">
        <f>C13+D13</f>
        <v>111</v>
      </c>
      <c r="F13" s="324">
        <v>60</v>
      </c>
      <c r="G13" s="339"/>
      <c r="H13" s="327">
        <v>51</v>
      </c>
      <c r="I13" s="326" t="s">
        <v>469</v>
      </c>
      <c r="J13" s="325">
        <v>75</v>
      </c>
      <c r="K13" s="325">
        <v>83</v>
      </c>
      <c r="L13" s="325">
        <f>J13+K13</f>
        <v>158</v>
      </c>
      <c r="M13" s="324">
        <v>84</v>
      </c>
      <c r="N13" s="307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</row>
    <row r="14" spans="1:32" s="304" customFormat="1" ht="15.75" customHeight="1">
      <c r="A14" s="327">
        <v>10</v>
      </c>
      <c r="B14" s="326" t="s">
        <v>468</v>
      </c>
      <c r="C14" s="325">
        <v>18</v>
      </c>
      <c r="D14" s="325">
        <v>28</v>
      </c>
      <c r="E14" s="325">
        <f>C14+D14</f>
        <v>46</v>
      </c>
      <c r="F14" s="324">
        <v>27</v>
      </c>
      <c r="G14" s="339"/>
      <c r="H14" s="327">
        <v>52</v>
      </c>
      <c r="I14" s="326" t="s">
        <v>467</v>
      </c>
      <c r="J14" s="325">
        <v>54</v>
      </c>
      <c r="K14" s="325">
        <v>66</v>
      </c>
      <c r="L14" s="325">
        <f>J14+K14</f>
        <v>120</v>
      </c>
      <c r="M14" s="324">
        <v>69</v>
      </c>
      <c r="N14" s="345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</row>
    <row r="15" spans="1:32" s="304" customFormat="1" ht="15.75" customHeight="1">
      <c r="A15" s="327">
        <v>11</v>
      </c>
      <c r="B15" s="326" t="s">
        <v>466</v>
      </c>
      <c r="C15" s="325">
        <v>57</v>
      </c>
      <c r="D15" s="325">
        <v>69</v>
      </c>
      <c r="E15" s="325">
        <f>C15+D15</f>
        <v>126</v>
      </c>
      <c r="F15" s="324">
        <v>57</v>
      </c>
      <c r="G15" s="339"/>
      <c r="H15" s="327">
        <v>53</v>
      </c>
      <c r="I15" s="326" t="s">
        <v>465</v>
      </c>
      <c r="J15" s="325">
        <v>40</v>
      </c>
      <c r="K15" s="325">
        <v>40</v>
      </c>
      <c r="L15" s="325">
        <f>J15+K15</f>
        <v>80</v>
      </c>
      <c r="M15" s="324">
        <v>33</v>
      </c>
      <c r="N15" s="345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</row>
    <row r="16" spans="1:32" s="304" customFormat="1" ht="15.75" customHeight="1">
      <c r="A16" s="327">
        <v>12</v>
      </c>
      <c r="B16" s="326" t="s">
        <v>464</v>
      </c>
      <c r="C16" s="325">
        <v>105</v>
      </c>
      <c r="D16" s="325">
        <v>132</v>
      </c>
      <c r="E16" s="325">
        <f>C16+D16</f>
        <v>237</v>
      </c>
      <c r="F16" s="324">
        <v>116</v>
      </c>
      <c r="G16" s="339"/>
      <c r="H16" s="327">
        <v>54</v>
      </c>
      <c r="I16" s="326" t="s">
        <v>463</v>
      </c>
      <c r="J16" s="325">
        <v>54</v>
      </c>
      <c r="K16" s="325">
        <v>53</v>
      </c>
      <c r="L16" s="325">
        <f>J16+K16</f>
        <v>107</v>
      </c>
      <c r="M16" s="324">
        <v>53</v>
      </c>
      <c r="N16" s="345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</row>
    <row r="17" spans="1:32" s="304" customFormat="1" ht="15.75" customHeight="1">
      <c r="A17" s="327">
        <v>13</v>
      </c>
      <c r="B17" s="326" t="s">
        <v>462</v>
      </c>
      <c r="C17" s="325">
        <v>42</v>
      </c>
      <c r="D17" s="325">
        <v>54</v>
      </c>
      <c r="E17" s="325">
        <f>C17+D17</f>
        <v>96</v>
      </c>
      <c r="F17" s="324">
        <v>47</v>
      </c>
      <c r="G17" s="339"/>
      <c r="H17" s="327">
        <v>55</v>
      </c>
      <c r="I17" s="326" t="s">
        <v>461</v>
      </c>
      <c r="J17" s="325">
        <v>28</v>
      </c>
      <c r="K17" s="325">
        <v>36</v>
      </c>
      <c r="L17" s="325">
        <f>J17+K17</f>
        <v>64</v>
      </c>
      <c r="M17" s="324">
        <v>26</v>
      </c>
      <c r="N17" s="345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</row>
    <row r="18" spans="1:32" s="304" customFormat="1" ht="15.75" customHeight="1">
      <c r="A18" s="327">
        <v>14</v>
      </c>
      <c r="B18" s="326" t="s">
        <v>460</v>
      </c>
      <c r="C18" s="325">
        <v>45</v>
      </c>
      <c r="D18" s="325">
        <v>56</v>
      </c>
      <c r="E18" s="325">
        <f>C18+D18</f>
        <v>101</v>
      </c>
      <c r="F18" s="324">
        <v>52</v>
      </c>
      <c r="G18" s="339"/>
      <c r="H18" s="327">
        <v>56</v>
      </c>
      <c r="I18" s="326" t="s">
        <v>459</v>
      </c>
      <c r="J18" s="325">
        <v>13</v>
      </c>
      <c r="K18" s="325">
        <v>15</v>
      </c>
      <c r="L18" s="325">
        <f>J18+K18</f>
        <v>28</v>
      </c>
      <c r="M18" s="324">
        <v>12</v>
      </c>
      <c r="N18" s="345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</row>
    <row r="19" spans="1:32" s="304" customFormat="1" ht="15.75" customHeight="1">
      <c r="A19" s="327">
        <v>15</v>
      </c>
      <c r="B19" s="326" t="s">
        <v>458</v>
      </c>
      <c r="C19" s="325">
        <v>367</v>
      </c>
      <c r="D19" s="325">
        <v>423</v>
      </c>
      <c r="E19" s="325">
        <f>C19+D19</f>
        <v>790</v>
      </c>
      <c r="F19" s="324">
        <v>368</v>
      </c>
      <c r="G19" s="339"/>
      <c r="H19" s="327">
        <v>57</v>
      </c>
      <c r="I19" s="326" t="s">
        <v>457</v>
      </c>
      <c r="J19" s="325">
        <v>101</v>
      </c>
      <c r="K19" s="325">
        <v>102</v>
      </c>
      <c r="L19" s="325">
        <f>J19+K19</f>
        <v>203</v>
      </c>
      <c r="M19" s="324">
        <v>123</v>
      </c>
      <c r="N19" s="345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</row>
    <row r="20" spans="1:32" s="304" customFormat="1" ht="15.75" customHeight="1">
      <c r="A20" s="327">
        <v>16</v>
      </c>
      <c r="B20" s="326" t="s">
        <v>456</v>
      </c>
      <c r="C20" s="325">
        <v>185</v>
      </c>
      <c r="D20" s="325">
        <v>214</v>
      </c>
      <c r="E20" s="325">
        <f>C20+D20</f>
        <v>399</v>
      </c>
      <c r="F20" s="324">
        <v>189</v>
      </c>
      <c r="G20" s="339"/>
      <c r="H20" s="327">
        <v>58</v>
      </c>
      <c r="I20" s="326" t="s">
        <v>455</v>
      </c>
      <c r="J20" s="325">
        <v>42</v>
      </c>
      <c r="K20" s="325">
        <v>59</v>
      </c>
      <c r="L20" s="325">
        <f>J20+K20</f>
        <v>101</v>
      </c>
      <c r="M20" s="324">
        <v>50</v>
      </c>
      <c r="N20" s="345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</row>
    <row r="21" spans="1:32" s="304" customFormat="1" ht="15.75" customHeight="1">
      <c r="A21" s="327">
        <v>17</v>
      </c>
      <c r="B21" s="326" t="s">
        <v>454</v>
      </c>
      <c r="C21" s="325">
        <v>36</v>
      </c>
      <c r="D21" s="325">
        <v>33</v>
      </c>
      <c r="E21" s="325">
        <f>C21+D21</f>
        <v>69</v>
      </c>
      <c r="F21" s="324">
        <v>35</v>
      </c>
      <c r="G21" s="339"/>
      <c r="H21" s="327">
        <v>59</v>
      </c>
      <c r="I21" s="326" t="s">
        <v>453</v>
      </c>
      <c r="J21" s="325">
        <v>41</v>
      </c>
      <c r="K21" s="325">
        <v>55</v>
      </c>
      <c r="L21" s="325">
        <f>J21+K21</f>
        <v>96</v>
      </c>
      <c r="M21" s="324">
        <v>47</v>
      </c>
      <c r="N21" s="345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</row>
    <row r="22" spans="1:32" s="304" customFormat="1" ht="15.75" customHeight="1">
      <c r="A22" s="327">
        <v>18</v>
      </c>
      <c r="B22" s="326" t="s">
        <v>452</v>
      </c>
      <c r="C22" s="325">
        <v>12</v>
      </c>
      <c r="D22" s="325">
        <v>15</v>
      </c>
      <c r="E22" s="325">
        <f>C22+D22</f>
        <v>27</v>
      </c>
      <c r="F22" s="324">
        <v>16</v>
      </c>
      <c r="G22" s="339"/>
      <c r="H22" s="327">
        <v>60</v>
      </c>
      <c r="I22" s="326" t="s">
        <v>451</v>
      </c>
      <c r="J22" s="325">
        <v>17</v>
      </c>
      <c r="K22" s="325">
        <v>15</v>
      </c>
      <c r="L22" s="325">
        <f>J22+K22</f>
        <v>32</v>
      </c>
      <c r="M22" s="324">
        <v>18</v>
      </c>
      <c r="N22" s="345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</row>
    <row r="23" spans="1:32" s="304" customFormat="1" ht="15.75" customHeight="1">
      <c r="A23" s="327">
        <v>19</v>
      </c>
      <c r="B23" s="326" t="s">
        <v>450</v>
      </c>
      <c r="C23" s="325">
        <v>24</v>
      </c>
      <c r="D23" s="325">
        <v>32</v>
      </c>
      <c r="E23" s="325">
        <f>C23+D23</f>
        <v>56</v>
      </c>
      <c r="F23" s="324">
        <v>27</v>
      </c>
      <c r="G23" s="339"/>
      <c r="H23" s="327">
        <v>61</v>
      </c>
      <c r="I23" s="326" t="s">
        <v>449</v>
      </c>
      <c r="J23" s="325">
        <v>29</v>
      </c>
      <c r="K23" s="325">
        <v>35</v>
      </c>
      <c r="L23" s="325">
        <f>J23+K23</f>
        <v>64</v>
      </c>
      <c r="M23" s="324">
        <v>39</v>
      </c>
      <c r="N23" s="345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</row>
    <row r="24" spans="1:32" s="304" customFormat="1" ht="15.75" customHeight="1">
      <c r="A24" s="327">
        <v>20</v>
      </c>
      <c r="B24" s="326" t="s">
        <v>448</v>
      </c>
      <c r="C24" s="325">
        <v>38</v>
      </c>
      <c r="D24" s="325">
        <v>38</v>
      </c>
      <c r="E24" s="325">
        <f>C24+D24</f>
        <v>76</v>
      </c>
      <c r="F24" s="324">
        <v>45</v>
      </c>
      <c r="G24" s="339"/>
      <c r="H24" s="327">
        <v>62</v>
      </c>
      <c r="I24" s="326" t="s">
        <v>447</v>
      </c>
      <c r="J24" s="325">
        <v>288</v>
      </c>
      <c r="K24" s="325">
        <v>347</v>
      </c>
      <c r="L24" s="325">
        <f>J24+K24</f>
        <v>635</v>
      </c>
      <c r="M24" s="324">
        <v>265</v>
      </c>
      <c r="N24" s="345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</row>
    <row r="25" spans="1:32" s="304" customFormat="1" ht="15.75" customHeight="1">
      <c r="A25" s="327">
        <v>21</v>
      </c>
      <c r="B25" s="326" t="s">
        <v>446</v>
      </c>
      <c r="C25" s="325">
        <v>28</v>
      </c>
      <c r="D25" s="325">
        <v>32</v>
      </c>
      <c r="E25" s="325">
        <f>C25+D25</f>
        <v>60</v>
      </c>
      <c r="F25" s="324">
        <v>25</v>
      </c>
      <c r="G25" s="339"/>
      <c r="H25" s="327">
        <v>63</v>
      </c>
      <c r="I25" s="326" t="s">
        <v>445</v>
      </c>
      <c r="J25" s="325">
        <v>86</v>
      </c>
      <c r="K25" s="325">
        <v>97</v>
      </c>
      <c r="L25" s="325">
        <f>J25+K25</f>
        <v>183</v>
      </c>
      <c r="M25" s="324">
        <v>79</v>
      </c>
      <c r="N25" s="345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</row>
    <row r="26" spans="1:32" s="304" customFormat="1" ht="15.75" customHeight="1">
      <c r="A26" s="327">
        <v>22</v>
      </c>
      <c r="B26" s="326" t="s">
        <v>444</v>
      </c>
      <c r="C26" s="325">
        <v>77</v>
      </c>
      <c r="D26" s="325">
        <v>102</v>
      </c>
      <c r="E26" s="325">
        <f>C26+D26</f>
        <v>179</v>
      </c>
      <c r="F26" s="324">
        <v>75</v>
      </c>
      <c r="G26" s="339"/>
      <c r="H26" s="327">
        <v>64</v>
      </c>
      <c r="I26" s="326" t="s">
        <v>443</v>
      </c>
      <c r="J26" s="325">
        <v>100</v>
      </c>
      <c r="K26" s="325">
        <v>137</v>
      </c>
      <c r="L26" s="325">
        <f>J26+K26</f>
        <v>237</v>
      </c>
      <c r="M26" s="324">
        <v>138</v>
      </c>
      <c r="N26" s="345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</row>
    <row r="27" spans="1:32" s="304" customFormat="1" ht="15.75" customHeight="1">
      <c r="A27" s="327">
        <v>23</v>
      </c>
      <c r="B27" s="326" t="s">
        <v>442</v>
      </c>
      <c r="C27" s="325">
        <v>60</v>
      </c>
      <c r="D27" s="325">
        <v>91</v>
      </c>
      <c r="E27" s="325">
        <f>C27+D27</f>
        <v>151</v>
      </c>
      <c r="F27" s="324">
        <v>70</v>
      </c>
      <c r="G27" s="339"/>
      <c r="H27" s="327">
        <v>65</v>
      </c>
      <c r="I27" s="326" t="s">
        <v>441</v>
      </c>
      <c r="J27" s="325">
        <v>33</v>
      </c>
      <c r="K27" s="325">
        <v>34</v>
      </c>
      <c r="L27" s="325">
        <f>J27+K27</f>
        <v>67</v>
      </c>
      <c r="M27" s="324">
        <v>41</v>
      </c>
      <c r="N27" s="345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</row>
    <row r="28" spans="1:32" s="304" customFormat="1" ht="15.75" customHeight="1">
      <c r="A28" s="327">
        <v>24</v>
      </c>
      <c r="B28" s="326" t="s">
        <v>440</v>
      </c>
      <c r="C28" s="325">
        <v>32</v>
      </c>
      <c r="D28" s="325">
        <v>41</v>
      </c>
      <c r="E28" s="325">
        <f>C28+D28</f>
        <v>73</v>
      </c>
      <c r="F28" s="324">
        <v>34</v>
      </c>
      <c r="G28" s="339"/>
      <c r="H28" s="327">
        <v>66</v>
      </c>
      <c r="I28" s="326" t="s">
        <v>439</v>
      </c>
      <c r="J28" s="325">
        <v>32</v>
      </c>
      <c r="K28" s="325">
        <v>36</v>
      </c>
      <c r="L28" s="325">
        <f>J28+K28</f>
        <v>68</v>
      </c>
      <c r="M28" s="324">
        <v>35</v>
      </c>
      <c r="N28" s="345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</row>
    <row r="29" spans="1:32" s="304" customFormat="1" ht="15.75" customHeight="1">
      <c r="A29" s="327">
        <v>25</v>
      </c>
      <c r="B29" s="326" t="s">
        <v>438</v>
      </c>
      <c r="C29" s="325">
        <v>73</v>
      </c>
      <c r="D29" s="325">
        <v>72</v>
      </c>
      <c r="E29" s="325">
        <f>C29+D29</f>
        <v>145</v>
      </c>
      <c r="F29" s="324">
        <v>62</v>
      </c>
      <c r="G29" s="339"/>
      <c r="H29" s="327">
        <v>67</v>
      </c>
      <c r="I29" s="326" t="s">
        <v>437</v>
      </c>
      <c r="J29" s="325">
        <v>45</v>
      </c>
      <c r="K29" s="325">
        <v>64</v>
      </c>
      <c r="L29" s="325">
        <f>J29+K29</f>
        <v>109</v>
      </c>
      <c r="M29" s="324">
        <v>52</v>
      </c>
      <c r="N29" s="345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</row>
    <row r="30" spans="1:32" s="304" customFormat="1" ht="15.75" customHeight="1">
      <c r="A30" s="327">
        <v>26</v>
      </c>
      <c r="B30" s="326" t="s">
        <v>436</v>
      </c>
      <c r="C30" s="325">
        <v>57</v>
      </c>
      <c r="D30" s="325">
        <v>66</v>
      </c>
      <c r="E30" s="325">
        <f>C30+D30</f>
        <v>123</v>
      </c>
      <c r="F30" s="324">
        <v>58</v>
      </c>
      <c r="G30" s="339"/>
      <c r="H30" s="327">
        <v>68</v>
      </c>
      <c r="I30" s="326" t="s">
        <v>435</v>
      </c>
      <c r="J30" s="325">
        <v>42</v>
      </c>
      <c r="K30" s="325">
        <v>53</v>
      </c>
      <c r="L30" s="325">
        <f>J30+K30</f>
        <v>95</v>
      </c>
      <c r="M30" s="324">
        <v>55</v>
      </c>
      <c r="N30" s="345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</row>
    <row r="31" spans="1:32" s="304" customFormat="1" ht="15.75" customHeight="1">
      <c r="A31" s="327">
        <v>27</v>
      </c>
      <c r="B31" s="326" t="s">
        <v>434</v>
      </c>
      <c r="C31" s="325">
        <v>74</v>
      </c>
      <c r="D31" s="325">
        <v>88</v>
      </c>
      <c r="E31" s="325">
        <f>C31+D31</f>
        <v>162</v>
      </c>
      <c r="F31" s="324">
        <v>69</v>
      </c>
      <c r="G31" s="339"/>
      <c r="H31" s="327">
        <v>69</v>
      </c>
      <c r="I31" s="326" t="s">
        <v>433</v>
      </c>
      <c r="J31" s="325">
        <v>35</v>
      </c>
      <c r="K31" s="325">
        <v>56</v>
      </c>
      <c r="L31" s="325">
        <f>J31+K31</f>
        <v>91</v>
      </c>
      <c r="M31" s="324">
        <v>52</v>
      </c>
      <c r="N31" s="345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</row>
    <row r="32" spans="1:32" s="304" customFormat="1" ht="15.75" customHeight="1">
      <c r="A32" s="327">
        <v>28</v>
      </c>
      <c r="B32" s="326" t="s">
        <v>432</v>
      </c>
      <c r="C32" s="325">
        <v>46</v>
      </c>
      <c r="D32" s="325">
        <v>62</v>
      </c>
      <c r="E32" s="325">
        <f>C32+D32</f>
        <v>108</v>
      </c>
      <c r="F32" s="324">
        <v>51</v>
      </c>
      <c r="G32" s="339"/>
      <c r="H32" s="327">
        <v>70</v>
      </c>
      <c r="I32" s="326" t="s">
        <v>431</v>
      </c>
      <c r="J32" s="325">
        <v>44</v>
      </c>
      <c r="K32" s="325">
        <v>49</v>
      </c>
      <c r="L32" s="325">
        <f>J32+K32</f>
        <v>93</v>
      </c>
      <c r="M32" s="324">
        <v>33</v>
      </c>
      <c r="N32" s="345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</row>
    <row r="33" spans="1:32" s="304" customFormat="1" ht="15.75" customHeight="1">
      <c r="A33" s="327">
        <v>29</v>
      </c>
      <c r="B33" s="326" t="s">
        <v>430</v>
      </c>
      <c r="C33" s="325">
        <v>38</v>
      </c>
      <c r="D33" s="325">
        <v>48</v>
      </c>
      <c r="E33" s="325">
        <f>C33+D33</f>
        <v>86</v>
      </c>
      <c r="F33" s="324">
        <v>42</v>
      </c>
      <c r="G33" s="339"/>
      <c r="H33" s="327">
        <v>71</v>
      </c>
      <c r="I33" s="326" t="s">
        <v>429</v>
      </c>
      <c r="J33" s="325">
        <v>66</v>
      </c>
      <c r="K33" s="325">
        <v>86</v>
      </c>
      <c r="L33" s="325">
        <f>J33+K33</f>
        <v>152</v>
      </c>
      <c r="M33" s="324">
        <v>67</v>
      </c>
      <c r="N33" s="345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</row>
    <row r="34" spans="1:32" s="304" customFormat="1" ht="15.75" customHeight="1">
      <c r="A34" s="327">
        <v>30</v>
      </c>
      <c r="B34" s="326" t="s">
        <v>428</v>
      </c>
      <c r="C34" s="325">
        <v>59</v>
      </c>
      <c r="D34" s="325">
        <v>74</v>
      </c>
      <c r="E34" s="325">
        <f>C34+D34</f>
        <v>133</v>
      </c>
      <c r="F34" s="324">
        <v>59</v>
      </c>
      <c r="G34" s="339"/>
      <c r="H34" s="327">
        <v>72</v>
      </c>
      <c r="I34" s="326" t="s">
        <v>427</v>
      </c>
      <c r="J34" s="325">
        <v>99</v>
      </c>
      <c r="K34" s="325">
        <v>133</v>
      </c>
      <c r="L34" s="325">
        <f>J34+K34</f>
        <v>232</v>
      </c>
      <c r="M34" s="324">
        <v>118</v>
      </c>
      <c r="N34" s="345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</row>
    <row r="35" spans="1:32" s="304" customFormat="1" ht="15.75" customHeight="1">
      <c r="A35" s="327">
        <v>31</v>
      </c>
      <c r="B35" s="326" t="s">
        <v>426</v>
      </c>
      <c r="C35" s="325">
        <v>125</v>
      </c>
      <c r="D35" s="325">
        <v>135</v>
      </c>
      <c r="E35" s="325">
        <f>C35+D35</f>
        <v>260</v>
      </c>
      <c r="F35" s="324">
        <v>116</v>
      </c>
      <c r="G35" s="339"/>
      <c r="H35" s="327">
        <v>73</v>
      </c>
      <c r="I35" s="326" t="s">
        <v>425</v>
      </c>
      <c r="J35" s="325">
        <v>86</v>
      </c>
      <c r="K35" s="325">
        <v>113</v>
      </c>
      <c r="L35" s="325">
        <f>J35+K35</f>
        <v>199</v>
      </c>
      <c r="M35" s="324">
        <v>99</v>
      </c>
      <c r="N35" s="345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</row>
    <row r="36" spans="1:32" s="304" customFormat="1" ht="15.75" customHeight="1">
      <c r="A36" s="327">
        <v>32</v>
      </c>
      <c r="B36" s="326" t="s">
        <v>424</v>
      </c>
      <c r="C36" s="325">
        <v>61</v>
      </c>
      <c r="D36" s="325">
        <v>78</v>
      </c>
      <c r="E36" s="325">
        <f>C36+D36</f>
        <v>139</v>
      </c>
      <c r="F36" s="324">
        <v>68</v>
      </c>
      <c r="G36" s="339"/>
      <c r="H36" s="327">
        <v>74</v>
      </c>
      <c r="I36" s="326" t="s">
        <v>423</v>
      </c>
      <c r="J36" s="325">
        <v>58</v>
      </c>
      <c r="K36" s="325">
        <v>64</v>
      </c>
      <c r="L36" s="325">
        <f>J36+K36</f>
        <v>122</v>
      </c>
      <c r="M36" s="324">
        <v>60</v>
      </c>
      <c r="N36" s="345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</row>
    <row r="37" spans="1:32" s="304" customFormat="1" ht="15.75" customHeight="1">
      <c r="A37" s="327">
        <v>33</v>
      </c>
      <c r="B37" s="326" t="s">
        <v>422</v>
      </c>
      <c r="C37" s="325">
        <v>66</v>
      </c>
      <c r="D37" s="325">
        <v>83</v>
      </c>
      <c r="E37" s="325">
        <f>C37+D37</f>
        <v>149</v>
      </c>
      <c r="F37" s="324">
        <v>80</v>
      </c>
      <c r="G37" s="339"/>
      <c r="H37" s="327">
        <v>75</v>
      </c>
      <c r="I37" s="326" t="s">
        <v>421</v>
      </c>
      <c r="J37" s="325">
        <v>56</v>
      </c>
      <c r="K37" s="325">
        <v>51</v>
      </c>
      <c r="L37" s="325">
        <f>J37+K37</f>
        <v>107</v>
      </c>
      <c r="M37" s="324">
        <v>57</v>
      </c>
      <c r="N37" s="345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</row>
    <row r="38" spans="1:32" s="304" customFormat="1" ht="15.75" customHeight="1">
      <c r="A38" s="327">
        <v>34</v>
      </c>
      <c r="B38" s="326" t="s">
        <v>420</v>
      </c>
      <c r="C38" s="325">
        <v>124</v>
      </c>
      <c r="D38" s="325">
        <v>140</v>
      </c>
      <c r="E38" s="325">
        <f>C38+D38</f>
        <v>264</v>
      </c>
      <c r="F38" s="324">
        <v>123</v>
      </c>
      <c r="G38" s="339"/>
      <c r="H38" s="327">
        <v>76</v>
      </c>
      <c r="I38" s="326" t="s">
        <v>419</v>
      </c>
      <c r="J38" s="325">
        <v>51</v>
      </c>
      <c r="K38" s="325">
        <v>67</v>
      </c>
      <c r="L38" s="325">
        <f>J38+K38</f>
        <v>118</v>
      </c>
      <c r="M38" s="324">
        <v>55</v>
      </c>
      <c r="N38" s="345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</row>
    <row r="39" spans="1:32" s="304" customFormat="1" ht="15.75" customHeight="1">
      <c r="A39" s="327">
        <v>35</v>
      </c>
      <c r="B39" s="326" t="s">
        <v>418</v>
      </c>
      <c r="C39" s="325">
        <v>171</v>
      </c>
      <c r="D39" s="325">
        <v>184</v>
      </c>
      <c r="E39" s="325">
        <f>C39+D39</f>
        <v>355</v>
      </c>
      <c r="F39" s="324">
        <v>181</v>
      </c>
      <c r="G39" s="339"/>
      <c r="H39" s="327">
        <v>77</v>
      </c>
      <c r="I39" s="326" t="s">
        <v>417</v>
      </c>
      <c r="J39" s="325">
        <v>67</v>
      </c>
      <c r="K39" s="325">
        <v>74</v>
      </c>
      <c r="L39" s="325">
        <f>J39+K39</f>
        <v>141</v>
      </c>
      <c r="M39" s="324">
        <v>65</v>
      </c>
      <c r="N39" s="345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</row>
    <row r="40" spans="1:32" s="304" customFormat="1" ht="15.75" customHeight="1">
      <c r="A40" s="327">
        <v>36</v>
      </c>
      <c r="B40" s="326" t="s">
        <v>416</v>
      </c>
      <c r="C40" s="325">
        <v>184</v>
      </c>
      <c r="D40" s="325">
        <v>161</v>
      </c>
      <c r="E40" s="325">
        <f>C40+D40</f>
        <v>345</v>
      </c>
      <c r="F40" s="324">
        <v>161</v>
      </c>
      <c r="G40" s="339"/>
      <c r="H40" s="327">
        <v>78</v>
      </c>
      <c r="I40" s="326" t="s">
        <v>415</v>
      </c>
      <c r="J40" s="325">
        <v>47</v>
      </c>
      <c r="K40" s="325">
        <v>68</v>
      </c>
      <c r="L40" s="325">
        <f>J40+K40</f>
        <v>115</v>
      </c>
      <c r="M40" s="324">
        <v>67</v>
      </c>
      <c r="N40" s="345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</row>
    <row r="41" spans="1:32" s="304" customFormat="1" ht="15.75" customHeight="1">
      <c r="A41" s="327">
        <v>37</v>
      </c>
      <c r="B41" s="326" t="s">
        <v>414</v>
      </c>
      <c r="C41" s="325">
        <v>82</v>
      </c>
      <c r="D41" s="325">
        <v>107</v>
      </c>
      <c r="E41" s="325">
        <f>C41+D41</f>
        <v>189</v>
      </c>
      <c r="F41" s="324">
        <v>97</v>
      </c>
      <c r="G41" s="339"/>
      <c r="H41" s="327">
        <v>79</v>
      </c>
      <c r="I41" s="326" t="s">
        <v>413</v>
      </c>
      <c r="J41" s="325">
        <v>58</v>
      </c>
      <c r="K41" s="325">
        <v>76</v>
      </c>
      <c r="L41" s="325">
        <f>J41+K41</f>
        <v>134</v>
      </c>
      <c r="M41" s="324">
        <v>70</v>
      </c>
      <c r="N41" s="345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</row>
    <row r="42" spans="1:32" s="304" customFormat="1" ht="15.75" customHeight="1">
      <c r="A42" s="327">
        <v>38</v>
      </c>
      <c r="B42" s="326" t="s">
        <v>412</v>
      </c>
      <c r="C42" s="325">
        <v>73</v>
      </c>
      <c r="D42" s="325">
        <v>86</v>
      </c>
      <c r="E42" s="325">
        <f>C42+D42</f>
        <v>159</v>
      </c>
      <c r="F42" s="324">
        <v>63</v>
      </c>
      <c r="G42" s="339"/>
      <c r="H42" s="327">
        <v>80</v>
      </c>
      <c r="I42" s="326" t="s">
        <v>411</v>
      </c>
      <c r="J42" s="325">
        <v>126</v>
      </c>
      <c r="K42" s="325">
        <v>150</v>
      </c>
      <c r="L42" s="325">
        <f>J42+K42</f>
        <v>276</v>
      </c>
      <c r="M42" s="324">
        <v>140</v>
      </c>
      <c r="N42" s="345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</row>
    <row r="43" spans="1:32" s="304" customFormat="1" ht="15.75" customHeight="1">
      <c r="A43" s="327">
        <v>39</v>
      </c>
      <c r="B43" s="326" t="s">
        <v>410</v>
      </c>
      <c r="C43" s="325">
        <v>67</v>
      </c>
      <c r="D43" s="325">
        <v>86</v>
      </c>
      <c r="E43" s="325">
        <f>C43+D43</f>
        <v>153</v>
      </c>
      <c r="F43" s="324">
        <v>70</v>
      </c>
      <c r="G43" s="339"/>
      <c r="H43" s="327">
        <v>81</v>
      </c>
      <c r="I43" s="326" t="s">
        <v>409</v>
      </c>
      <c r="J43" s="325">
        <v>23</v>
      </c>
      <c r="K43" s="325">
        <v>28</v>
      </c>
      <c r="L43" s="325">
        <f>J43+K43</f>
        <v>51</v>
      </c>
      <c r="M43" s="324">
        <v>24</v>
      </c>
      <c r="N43" s="345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</row>
    <row r="44" spans="1:32" s="304" customFormat="1" ht="15.75" customHeight="1">
      <c r="A44" s="327">
        <v>40</v>
      </c>
      <c r="B44" s="326" t="s">
        <v>408</v>
      </c>
      <c r="C44" s="325">
        <v>39</v>
      </c>
      <c r="D44" s="325">
        <v>44</v>
      </c>
      <c r="E44" s="325">
        <f>C44+D44</f>
        <v>83</v>
      </c>
      <c r="F44" s="324">
        <v>45</v>
      </c>
      <c r="G44" s="339"/>
      <c r="H44" s="327">
        <v>82</v>
      </c>
      <c r="I44" s="326" t="s">
        <v>407</v>
      </c>
      <c r="J44" s="325">
        <v>33</v>
      </c>
      <c r="K44" s="325">
        <v>41</v>
      </c>
      <c r="L44" s="325">
        <f>J44+K44</f>
        <v>74</v>
      </c>
      <c r="M44" s="324">
        <v>43</v>
      </c>
      <c r="N44" s="345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</row>
    <row r="45" spans="1:32" s="304" customFormat="1" ht="15.75" customHeight="1">
      <c r="A45" s="327">
        <v>41</v>
      </c>
      <c r="B45" s="326" t="s">
        <v>406</v>
      </c>
      <c r="C45" s="325">
        <v>29</v>
      </c>
      <c r="D45" s="325">
        <v>47</v>
      </c>
      <c r="E45" s="325">
        <f>C45+D45</f>
        <v>76</v>
      </c>
      <c r="F45" s="324">
        <v>39</v>
      </c>
      <c r="G45" s="339"/>
      <c r="H45" s="327">
        <v>83</v>
      </c>
      <c r="I45" s="326" t="s">
        <v>405</v>
      </c>
      <c r="J45" s="325">
        <v>234</v>
      </c>
      <c r="K45" s="325">
        <v>235</v>
      </c>
      <c r="L45" s="325">
        <f>J45+K45</f>
        <v>469</v>
      </c>
      <c r="M45" s="324">
        <v>249</v>
      </c>
      <c r="N45" s="345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</row>
    <row r="46" spans="1:32" s="304" customFormat="1" ht="15.75" customHeight="1">
      <c r="A46" s="320">
        <v>42</v>
      </c>
      <c r="B46" s="319" t="s">
        <v>404</v>
      </c>
      <c r="C46" s="318">
        <v>57</v>
      </c>
      <c r="D46" s="318">
        <v>59</v>
      </c>
      <c r="E46" s="318">
        <f>C46+D46</f>
        <v>116</v>
      </c>
      <c r="F46" s="317">
        <v>54</v>
      </c>
      <c r="G46" s="339"/>
      <c r="H46" s="320">
        <v>84</v>
      </c>
      <c r="I46" s="319" t="s">
        <v>403</v>
      </c>
      <c r="J46" s="318">
        <v>1568</v>
      </c>
      <c r="K46" s="318">
        <v>1651</v>
      </c>
      <c r="L46" s="318">
        <f>J46+K46</f>
        <v>3219</v>
      </c>
      <c r="M46" s="317">
        <v>1300</v>
      </c>
      <c r="N46" s="345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</row>
    <row r="47" spans="1:32" s="304" customFormat="1" ht="15.75" customHeight="1">
      <c r="A47" s="307"/>
      <c r="B47" s="307"/>
      <c r="C47" s="308"/>
      <c r="D47" s="308"/>
      <c r="E47" s="308"/>
      <c r="F47" s="308"/>
      <c r="G47" s="339"/>
      <c r="H47" s="307"/>
      <c r="I47" s="307"/>
      <c r="J47" s="308"/>
      <c r="K47" s="308"/>
      <c r="L47" s="308"/>
      <c r="M47" s="308"/>
      <c r="N47" s="345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</row>
    <row r="48" spans="1:32" s="304" customFormat="1" ht="15.75" customHeight="1">
      <c r="A48" s="307"/>
      <c r="B48" s="307"/>
      <c r="C48" s="308"/>
      <c r="D48" s="308"/>
      <c r="E48" s="308"/>
      <c r="F48" s="308"/>
      <c r="G48" s="339"/>
      <c r="H48" s="307"/>
      <c r="I48" s="307"/>
      <c r="J48" s="308"/>
      <c r="K48" s="308"/>
      <c r="L48" s="308"/>
      <c r="M48" s="308"/>
      <c r="N48" s="345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</row>
    <row r="49" spans="1:32" s="304" customFormat="1" ht="15.75" customHeight="1">
      <c r="A49" s="307"/>
      <c r="B49" s="307"/>
      <c r="C49" s="308"/>
      <c r="D49" s="308"/>
      <c r="E49" s="308"/>
      <c r="F49" s="308"/>
      <c r="G49" s="339"/>
      <c r="H49" s="307"/>
      <c r="I49" s="307"/>
      <c r="J49" s="308"/>
      <c r="K49" s="308"/>
      <c r="L49" s="308"/>
      <c r="M49" s="308"/>
      <c r="N49" s="345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</row>
    <row r="50" spans="1:32" s="304" customFormat="1" ht="15.75" customHeight="1">
      <c r="A50" s="307"/>
      <c r="B50" s="307"/>
      <c r="C50" s="308"/>
      <c r="D50" s="308"/>
      <c r="E50" s="308"/>
      <c r="F50" s="308"/>
      <c r="G50" s="339"/>
      <c r="H50" s="307"/>
      <c r="I50" s="307"/>
      <c r="J50" s="308"/>
      <c r="K50" s="308"/>
      <c r="L50" s="308"/>
      <c r="M50" s="308"/>
      <c r="N50" s="345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</row>
    <row r="51" spans="1:32" s="304" customFormat="1" ht="17.25" customHeight="1">
      <c r="A51" s="307"/>
      <c r="B51" s="307"/>
      <c r="C51" s="308"/>
      <c r="D51" s="308"/>
      <c r="E51" s="308"/>
      <c r="F51" s="308"/>
      <c r="G51" s="339"/>
      <c r="H51" s="307"/>
      <c r="I51" s="307"/>
      <c r="J51" s="308"/>
      <c r="K51" s="308"/>
      <c r="L51" s="308"/>
      <c r="M51" s="308"/>
      <c r="N51" s="345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</row>
    <row r="52" spans="1:32" s="304" customFormat="1" ht="15.75" customHeight="1">
      <c r="A52" s="338"/>
      <c r="B52" s="336"/>
      <c r="C52" s="337"/>
      <c r="D52" s="337"/>
      <c r="E52" s="337"/>
      <c r="F52" s="308"/>
      <c r="G52" s="336"/>
      <c r="H52" s="336"/>
      <c r="I52" s="336"/>
      <c r="J52" s="335"/>
      <c r="K52" s="335"/>
      <c r="L52" s="335"/>
      <c r="M52" s="334" t="s">
        <v>233</v>
      </c>
      <c r="N52" s="345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</row>
    <row r="53" spans="1:32" s="304" customFormat="1" ht="15.75" customHeight="1">
      <c r="A53" s="323" t="s">
        <v>232</v>
      </c>
      <c r="B53" s="322"/>
      <c r="C53" s="333" t="s">
        <v>231</v>
      </c>
      <c r="D53" s="333" t="s">
        <v>230</v>
      </c>
      <c r="E53" s="333" t="s">
        <v>229</v>
      </c>
      <c r="F53" s="332" t="s">
        <v>228</v>
      </c>
      <c r="G53" s="339"/>
      <c r="H53" s="323" t="s">
        <v>232</v>
      </c>
      <c r="I53" s="344"/>
      <c r="J53" s="333" t="s">
        <v>231</v>
      </c>
      <c r="K53" s="333" t="s">
        <v>230</v>
      </c>
      <c r="L53" s="333" t="s">
        <v>229</v>
      </c>
      <c r="M53" s="332" t="s">
        <v>228</v>
      </c>
      <c r="N53" s="345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</row>
    <row r="54" spans="1:32" s="304" customFormat="1" ht="15.75" customHeight="1">
      <c r="A54" s="343">
        <v>88</v>
      </c>
      <c r="B54" s="342" t="s">
        <v>402</v>
      </c>
      <c r="C54" s="328">
        <v>45</v>
      </c>
      <c r="D54" s="328">
        <v>43</v>
      </c>
      <c r="E54" s="325">
        <f>C54+D54</f>
        <v>88</v>
      </c>
      <c r="F54" s="331">
        <v>34</v>
      </c>
      <c r="G54" s="307"/>
      <c r="H54" s="348">
        <v>131</v>
      </c>
      <c r="I54" s="347" t="s">
        <v>401</v>
      </c>
      <c r="J54" s="328">
        <v>41</v>
      </c>
      <c r="K54" s="328">
        <v>48</v>
      </c>
      <c r="L54" s="325">
        <f>J54+K54</f>
        <v>89</v>
      </c>
      <c r="M54" s="331">
        <v>46</v>
      </c>
      <c r="N54" s="345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</row>
    <row r="55" spans="1:32" s="304" customFormat="1" ht="15.75" customHeight="1">
      <c r="A55" s="327">
        <v>89</v>
      </c>
      <c r="B55" s="326" t="s">
        <v>400</v>
      </c>
      <c r="C55" s="325">
        <v>88</v>
      </c>
      <c r="D55" s="325">
        <v>90</v>
      </c>
      <c r="E55" s="325">
        <f>C55+D55</f>
        <v>178</v>
      </c>
      <c r="F55" s="324">
        <v>84</v>
      </c>
      <c r="G55" s="307"/>
      <c r="H55" s="327">
        <v>132</v>
      </c>
      <c r="I55" s="326" t="s">
        <v>399</v>
      </c>
      <c r="J55" s="325">
        <v>52</v>
      </c>
      <c r="K55" s="325">
        <v>53</v>
      </c>
      <c r="L55" s="325">
        <f>J55+K55</f>
        <v>105</v>
      </c>
      <c r="M55" s="324">
        <v>49</v>
      </c>
      <c r="N55" s="345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</row>
    <row r="56" spans="1:32" s="304" customFormat="1" ht="15.75" customHeight="1">
      <c r="A56" s="327">
        <v>90</v>
      </c>
      <c r="B56" s="326" t="s">
        <v>398</v>
      </c>
      <c r="C56" s="325">
        <v>731</v>
      </c>
      <c r="D56" s="325">
        <v>816</v>
      </c>
      <c r="E56" s="325">
        <f>C56+D56</f>
        <v>1547</v>
      </c>
      <c r="F56" s="324">
        <v>695</v>
      </c>
      <c r="G56" s="307"/>
      <c r="H56" s="327">
        <v>133</v>
      </c>
      <c r="I56" s="326" t="s">
        <v>397</v>
      </c>
      <c r="J56" s="325">
        <v>83</v>
      </c>
      <c r="K56" s="325">
        <v>80</v>
      </c>
      <c r="L56" s="325">
        <f>J56+K56</f>
        <v>163</v>
      </c>
      <c r="M56" s="324">
        <v>75</v>
      </c>
      <c r="N56" s="345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</row>
    <row r="57" spans="1:32" s="304" customFormat="1" ht="15.75" customHeight="1">
      <c r="A57" s="327">
        <v>91</v>
      </c>
      <c r="B57" s="326" t="s">
        <v>396</v>
      </c>
      <c r="C57" s="325">
        <v>116</v>
      </c>
      <c r="D57" s="325">
        <v>132</v>
      </c>
      <c r="E57" s="325">
        <f>C57+D57</f>
        <v>248</v>
      </c>
      <c r="F57" s="324">
        <v>110</v>
      </c>
      <c r="G57" s="307"/>
      <c r="H57" s="327">
        <v>134</v>
      </c>
      <c r="I57" s="326" t="s">
        <v>395</v>
      </c>
      <c r="J57" s="325">
        <v>65</v>
      </c>
      <c r="K57" s="325">
        <v>72</v>
      </c>
      <c r="L57" s="325">
        <f>J57+K57</f>
        <v>137</v>
      </c>
      <c r="M57" s="324">
        <v>62</v>
      </c>
      <c r="N57" s="345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</row>
    <row r="58" spans="1:32" s="304" customFormat="1" ht="15.75" customHeight="1">
      <c r="A58" s="327">
        <v>92</v>
      </c>
      <c r="B58" s="326" t="s">
        <v>394</v>
      </c>
      <c r="C58" s="325">
        <v>90</v>
      </c>
      <c r="D58" s="325">
        <v>112</v>
      </c>
      <c r="E58" s="325">
        <f>C58+D58</f>
        <v>202</v>
      </c>
      <c r="F58" s="324">
        <v>99</v>
      </c>
      <c r="G58" s="307"/>
      <c r="H58" s="327">
        <v>135</v>
      </c>
      <c r="I58" s="326" t="s">
        <v>393</v>
      </c>
      <c r="J58" s="325">
        <v>178</v>
      </c>
      <c r="K58" s="325">
        <v>179</v>
      </c>
      <c r="L58" s="325">
        <f>J58+K58</f>
        <v>357</v>
      </c>
      <c r="M58" s="324">
        <v>178</v>
      </c>
      <c r="N58" s="345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</row>
    <row r="59" spans="1:32" s="304" customFormat="1" ht="15.75" customHeight="1">
      <c r="A59" s="327">
        <v>93</v>
      </c>
      <c r="B59" s="326" t="s">
        <v>392</v>
      </c>
      <c r="C59" s="325">
        <v>571</v>
      </c>
      <c r="D59" s="325">
        <v>618</v>
      </c>
      <c r="E59" s="325">
        <f>C59+D59</f>
        <v>1189</v>
      </c>
      <c r="F59" s="324">
        <v>533</v>
      </c>
      <c r="G59" s="307"/>
      <c r="H59" s="327">
        <v>136</v>
      </c>
      <c r="I59" s="326" t="s">
        <v>391</v>
      </c>
      <c r="J59" s="325">
        <v>128</v>
      </c>
      <c r="K59" s="325">
        <v>143</v>
      </c>
      <c r="L59" s="325">
        <f>J59+K59</f>
        <v>271</v>
      </c>
      <c r="M59" s="324">
        <v>119</v>
      </c>
      <c r="N59" s="345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</row>
    <row r="60" spans="1:14" s="304" customFormat="1" ht="15.75" customHeight="1">
      <c r="A60" s="327">
        <v>94</v>
      </c>
      <c r="B60" s="326" t="s">
        <v>390</v>
      </c>
      <c r="C60" s="325">
        <v>172</v>
      </c>
      <c r="D60" s="325">
        <v>199</v>
      </c>
      <c r="E60" s="325">
        <f>C60+D60</f>
        <v>371</v>
      </c>
      <c r="F60" s="324">
        <v>196</v>
      </c>
      <c r="G60" s="307"/>
      <c r="H60" s="327">
        <v>137</v>
      </c>
      <c r="I60" s="326" t="s">
        <v>389</v>
      </c>
      <c r="J60" s="325">
        <v>100</v>
      </c>
      <c r="K60" s="325">
        <v>114</v>
      </c>
      <c r="L60" s="325">
        <f>J60+K60</f>
        <v>214</v>
      </c>
      <c r="M60" s="324">
        <v>95</v>
      </c>
      <c r="N60" s="345"/>
    </row>
    <row r="61" spans="1:14" s="304" customFormat="1" ht="15.75" customHeight="1">
      <c r="A61" s="327">
        <v>95</v>
      </c>
      <c r="B61" s="326" t="s">
        <v>388</v>
      </c>
      <c r="C61" s="325">
        <v>229</v>
      </c>
      <c r="D61" s="325">
        <v>302</v>
      </c>
      <c r="E61" s="325">
        <f>C61+D61</f>
        <v>531</v>
      </c>
      <c r="F61" s="324">
        <v>279</v>
      </c>
      <c r="G61" s="307"/>
      <c r="H61" s="327">
        <v>138</v>
      </c>
      <c r="I61" s="326" t="s">
        <v>387</v>
      </c>
      <c r="J61" s="325">
        <v>57</v>
      </c>
      <c r="K61" s="325">
        <v>78</v>
      </c>
      <c r="L61" s="325">
        <f>J61+K61</f>
        <v>135</v>
      </c>
      <c r="M61" s="324">
        <v>80</v>
      </c>
      <c r="N61" s="345"/>
    </row>
    <row r="62" spans="1:14" s="304" customFormat="1" ht="15.75" customHeight="1">
      <c r="A62" s="327">
        <v>96</v>
      </c>
      <c r="B62" s="326" t="s">
        <v>386</v>
      </c>
      <c r="C62" s="325">
        <v>120</v>
      </c>
      <c r="D62" s="325">
        <v>127</v>
      </c>
      <c r="E62" s="325">
        <f>C62+D62</f>
        <v>247</v>
      </c>
      <c r="F62" s="324">
        <v>122</v>
      </c>
      <c r="G62" s="307"/>
      <c r="H62" s="327">
        <v>140</v>
      </c>
      <c r="I62" s="326" t="s">
        <v>385</v>
      </c>
      <c r="J62" s="325">
        <v>188</v>
      </c>
      <c r="K62" s="325">
        <v>195</v>
      </c>
      <c r="L62" s="325">
        <f>J62+K62</f>
        <v>383</v>
      </c>
      <c r="M62" s="324">
        <v>158</v>
      </c>
      <c r="N62" s="345"/>
    </row>
    <row r="63" spans="1:14" s="304" customFormat="1" ht="15.75" customHeight="1">
      <c r="A63" s="327">
        <v>97</v>
      </c>
      <c r="B63" s="326" t="s">
        <v>384</v>
      </c>
      <c r="C63" s="325">
        <v>378</v>
      </c>
      <c r="D63" s="325">
        <v>421</v>
      </c>
      <c r="E63" s="325">
        <f>C63+D63</f>
        <v>799</v>
      </c>
      <c r="F63" s="324">
        <v>383</v>
      </c>
      <c r="G63" s="307"/>
      <c r="H63" s="327">
        <v>141</v>
      </c>
      <c r="I63" s="326" t="s">
        <v>383</v>
      </c>
      <c r="J63" s="325">
        <v>182</v>
      </c>
      <c r="K63" s="325">
        <v>235</v>
      </c>
      <c r="L63" s="325">
        <f>J63+K63</f>
        <v>417</v>
      </c>
      <c r="M63" s="324">
        <v>198</v>
      </c>
      <c r="N63" s="345"/>
    </row>
    <row r="64" spans="1:14" s="304" customFormat="1" ht="15.75" customHeight="1">
      <c r="A64" s="327">
        <v>98</v>
      </c>
      <c r="B64" s="326" t="s">
        <v>382</v>
      </c>
      <c r="C64" s="325">
        <v>242</v>
      </c>
      <c r="D64" s="325">
        <v>306</v>
      </c>
      <c r="E64" s="325">
        <f>C64+D64</f>
        <v>548</v>
      </c>
      <c r="F64" s="324">
        <v>279</v>
      </c>
      <c r="G64" s="339"/>
      <c r="H64" s="327">
        <v>142</v>
      </c>
      <c r="I64" s="326" t="s">
        <v>381</v>
      </c>
      <c r="J64" s="325">
        <v>138</v>
      </c>
      <c r="K64" s="325">
        <v>159</v>
      </c>
      <c r="L64" s="325">
        <f>J64+K64</f>
        <v>297</v>
      </c>
      <c r="M64" s="324">
        <v>118</v>
      </c>
      <c r="N64" s="345"/>
    </row>
    <row r="65" spans="1:14" s="304" customFormat="1" ht="15.75" customHeight="1">
      <c r="A65" s="327">
        <v>99</v>
      </c>
      <c r="B65" s="326" t="s">
        <v>380</v>
      </c>
      <c r="C65" s="325">
        <v>73</v>
      </c>
      <c r="D65" s="325">
        <v>82</v>
      </c>
      <c r="E65" s="325">
        <f>C65+D65</f>
        <v>155</v>
      </c>
      <c r="F65" s="324">
        <v>71</v>
      </c>
      <c r="G65" s="339"/>
      <c r="H65" s="327">
        <v>143</v>
      </c>
      <c r="I65" s="326" t="s">
        <v>379</v>
      </c>
      <c r="J65" s="325">
        <v>242</v>
      </c>
      <c r="K65" s="325">
        <v>281</v>
      </c>
      <c r="L65" s="325">
        <f>J65+K65</f>
        <v>523</v>
      </c>
      <c r="M65" s="324">
        <v>228</v>
      </c>
      <c r="N65" s="345"/>
    </row>
    <row r="66" spans="1:14" s="304" customFormat="1" ht="15.75" customHeight="1">
      <c r="A66" s="327">
        <v>100</v>
      </c>
      <c r="B66" s="326" t="s">
        <v>378</v>
      </c>
      <c r="C66" s="325">
        <v>168</v>
      </c>
      <c r="D66" s="325">
        <v>200</v>
      </c>
      <c r="E66" s="325">
        <f>C66+D66</f>
        <v>368</v>
      </c>
      <c r="F66" s="324">
        <v>150</v>
      </c>
      <c r="G66" s="339"/>
      <c r="H66" s="327">
        <v>144</v>
      </c>
      <c r="I66" s="326" t="s">
        <v>377</v>
      </c>
      <c r="J66" s="325">
        <v>263</v>
      </c>
      <c r="K66" s="325">
        <v>309</v>
      </c>
      <c r="L66" s="325">
        <f>J66+K66</f>
        <v>572</v>
      </c>
      <c r="M66" s="324">
        <v>264</v>
      </c>
      <c r="N66" s="345"/>
    </row>
    <row r="67" spans="1:14" s="304" customFormat="1" ht="15.75" customHeight="1">
      <c r="A67" s="327">
        <v>101</v>
      </c>
      <c r="B67" s="326" t="s">
        <v>376</v>
      </c>
      <c r="C67" s="325">
        <v>151</v>
      </c>
      <c r="D67" s="325">
        <v>177</v>
      </c>
      <c r="E67" s="325">
        <f>C67+D67</f>
        <v>328</v>
      </c>
      <c r="F67" s="324">
        <v>140</v>
      </c>
      <c r="G67" s="339"/>
      <c r="H67" s="327">
        <v>145</v>
      </c>
      <c r="I67" s="326" t="s">
        <v>375</v>
      </c>
      <c r="J67" s="325">
        <v>290</v>
      </c>
      <c r="K67" s="325">
        <v>324</v>
      </c>
      <c r="L67" s="325">
        <f>J67+K67</f>
        <v>614</v>
      </c>
      <c r="M67" s="324">
        <v>283</v>
      </c>
      <c r="N67" s="345"/>
    </row>
    <row r="68" spans="1:14" s="307" customFormat="1" ht="15.75" customHeight="1">
      <c r="A68" s="327">
        <v>102</v>
      </c>
      <c r="B68" s="326" t="s">
        <v>374</v>
      </c>
      <c r="C68" s="325">
        <v>1089</v>
      </c>
      <c r="D68" s="325">
        <v>1171</v>
      </c>
      <c r="E68" s="325">
        <f>C68+D68</f>
        <v>2260</v>
      </c>
      <c r="F68" s="324">
        <v>947</v>
      </c>
      <c r="G68" s="339"/>
      <c r="H68" s="327">
        <v>146</v>
      </c>
      <c r="I68" s="326" t="s">
        <v>373</v>
      </c>
      <c r="J68" s="325">
        <v>17</v>
      </c>
      <c r="K68" s="325">
        <v>19</v>
      </c>
      <c r="L68" s="325">
        <f>J68+K68</f>
        <v>36</v>
      </c>
      <c r="M68" s="324">
        <v>14</v>
      </c>
      <c r="N68" s="345"/>
    </row>
    <row r="69" spans="1:14" s="307" customFormat="1" ht="15.75" customHeight="1">
      <c r="A69" s="327">
        <v>104</v>
      </c>
      <c r="B69" s="326" t="s">
        <v>372</v>
      </c>
      <c r="C69" s="325">
        <v>433</v>
      </c>
      <c r="D69" s="325">
        <v>480</v>
      </c>
      <c r="E69" s="325">
        <f>C69+D69</f>
        <v>913</v>
      </c>
      <c r="F69" s="324">
        <v>390</v>
      </c>
      <c r="G69" s="339"/>
      <c r="H69" s="327">
        <v>147</v>
      </c>
      <c r="I69" s="326" t="s">
        <v>371</v>
      </c>
      <c r="J69" s="325">
        <v>0</v>
      </c>
      <c r="K69" s="325">
        <v>0</v>
      </c>
      <c r="L69" s="325">
        <f>J69+K69</f>
        <v>0</v>
      </c>
      <c r="M69" s="324">
        <v>0</v>
      </c>
      <c r="N69" s="345"/>
    </row>
    <row r="70" spans="1:14" s="307" customFormat="1" ht="15.75" customHeight="1">
      <c r="A70" s="327">
        <v>105</v>
      </c>
      <c r="B70" s="326" t="s">
        <v>370</v>
      </c>
      <c r="C70" s="325">
        <v>746</v>
      </c>
      <c r="D70" s="325">
        <v>754</v>
      </c>
      <c r="E70" s="325">
        <f>C70+D70</f>
        <v>1500</v>
      </c>
      <c r="F70" s="324">
        <v>599</v>
      </c>
      <c r="G70" s="339"/>
      <c r="H70" s="327">
        <v>148</v>
      </c>
      <c r="I70" s="326" t="s">
        <v>369</v>
      </c>
      <c r="J70" s="325">
        <v>135</v>
      </c>
      <c r="K70" s="325">
        <v>150</v>
      </c>
      <c r="L70" s="325">
        <f>J70+K70</f>
        <v>285</v>
      </c>
      <c r="M70" s="324">
        <v>140</v>
      </c>
      <c r="N70" s="345"/>
    </row>
    <row r="71" spans="1:14" s="307" customFormat="1" ht="15.75" customHeight="1">
      <c r="A71" s="327">
        <v>106</v>
      </c>
      <c r="B71" s="326" t="s">
        <v>368</v>
      </c>
      <c r="C71" s="325">
        <v>445</v>
      </c>
      <c r="D71" s="325">
        <v>460</v>
      </c>
      <c r="E71" s="325">
        <f>C71+D71</f>
        <v>905</v>
      </c>
      <c r="F71" s="324">
        <v>370</v>
      </c>
      <c r="G71" s="339"/>
      <c r="H71" s="327">
        <v>149</v>
      </c>
      <c r="I71" s="326" t="s">
        <v>367</v>
      </c>
      <c r="J71" s="325">
        <v>138</v>
      </c>
      <c r="K71" s="325">
        <v>129</v>
      </c>
      <c r="L71" s="325">
        <f>J71+K71</f>
        <v>267</v>
      </c>
      <c r="M71" s="324">
        <v>110</v>
      </c>
      <c r="N71" s="345"/>
    </row>
    <row r="72" spans="1:14" s="307" customFormat="1" ht="15.75" customHeight="1">
      <c r="A72" s="327">
        <v>107</v>
      </c>
      <c r="B72" s="326" t="s">
        <v>366</v>
      </c>
      <c r="C72" s="325">
        <v>610</v>
      </c>
      <c r="D72" s="325">
        <v>684</v>
      </c>
      <c r="E72" s="325">
        <f>C72+D72</f>
        <v>1294</v>
      </c>
      <c r="F72" s="324">
        <v>566</v>
      </c>
      <c r="G72" s="339"/>
      <c r="H72" s="327">
        <v>150</v>
      </c>
      <c r="I72" s="326" t="s">
        <v>365</v>
      </c>
      <c r="J72" s="325">
        <v>162</v>
      </c>
      <c r="K72" s="325">
        <v>169</v>
      </c>
      <c r="L72" s="325">
        <f>J72+K72</f>
        <v>331</v>
      </c>
      <c r="M72" s="324">
        <v>145</v>
      </c>
      <c r="N72" s="345"/>
    </row>
    <row r="73" spans="1:14" s="307" customFormat="1" ht="15.75" customHeight="1">
      <c r="A73" s="327">
        <v>108</v>
      </c>
      <c r="B73" s="326" t="s">
        <v>364</v>
      </c>
      <c r="C73" s="325">
        <v>101</v>
      </c>
      <c r="D73" s="325">
        <v>100</v>
      </c>
      <c r="E73" s="325">
        <f>C73+D73</f>
        <v>201</v>
      </c>
      <c r="F73" s="324">
        <v>72</v>
      </c>
      <c r="G73" s="339"/>
      <c r="H73" s="327">
        <v>151</v>
      </c>
      <c r="I73" s="326" t="s">
        <v>363</v>
      </c>
      <c r="J73" s="325">
        <v>207</v>
      </c>
      <c r="K73" s="325">
        <v>240</v>
      </c>
      <c r="L73" s="325">
        <f>J73+K73</f>
        <v>447</v>
      </c>
      <c r="M73" s="324">
        <v>195</v>
      </c>
      <c r="N73" s="345"/>
    </row>
    <row r="74" spans="1:14" s="307" customFormat="1" ht="15.75" customHeight="1">
      <c r="A74" s="327">
        <v>109</v>
      </c>
      <c r="B74" s="326" t="s">
        <v>362</v>
      </c>
      <c r="C74" s="325">
        <v>116</v>
      </c>
      <c r="D74" s="325">
        <v>117</v>
      </c>
      <c r="E74" s="325">
        <f>C74+D74</f>
        <v>233</v>
      </c>
      <c r="F74" s="324">
        <v>85</v>
      </c>
      <c r="G74" s="339"/>
      <c r="H74" s="327">
        <v>152</v>
      </c>
      <c r="I74" s="326" t="s">
        <v>361</v>
      </c>
      <c r="J74" s="325">
        <v>228</v>
      </c>
      <c r="K74" s="325">
        <v>269</v>
      </c>
      <c r="L74" s="325">
        <f>J74+K74</f>
        <v>497</v>
      </c>
      <c r="M74" s="324">
        <v>208</v>
      </c>
      <c r="N74" s="345"/>
    </row>
    <row r="75" spans="1:14" s="307" customFormat="1" ht="15.75" customHeight="1">
      <c r="A75" s="327">
        <v>110</v>
      </c>
      <c r="B75" s="326" t="s">
        <v>360</v>
      </c>
      <c r="C75" s="325">
        <v>401</v>
      </c>
      <c r="D75" s="325">
        <v>439</v>
      </c>
      <c r="E75" s="325">
        <f>C75+D75</f>
        <v>840</v>
      </c>
      <c r="F75" s="324">
        <v>404</v>
      </c>
      <c r="G75" s="339"/>
      <c r="H75" s="327">
        <v>153</v>
      </c>
      <c r="I75" s="326" t="s">
        <v>359</v>
      </c>
      <c r="J75" s="325">
        <v>62</v>
      </c>
      <c r="K75" s="325">
        <v>63</v>
      </c>
      <c r="L75" s="325">
        <f>J75+K75</f>
        <v>125</v>
      </c>
      <c r="M75" s="324">
        <v>71</v>
      </c>
      <c r="N75" s="345"/>
    </row>
    <row r="76" spans="1:14" s="307" customFormat="1" ht="15.75" customHeight="1">
      <c r="A76" s="327">
        <v>111</v>
      </c>
      <c r="B76" s="326" t="s">
        <v>358</v>
      </c>
      <c r="C76" s="325">
        <v>390</v>
      </c>
      <c r="D76" s="325">
        <v>382</v>
      </c>
      <c r="E76" s="325">
        <f>C76+D76</f>
        <v>772</v>
      </c>
      <c r="F76" s="324">
        <v>328</v>
      </c>
      <c r="G76" s="339"/>
      <c r="H76" s="327">
        <v>154</v>
      </c>
      <c r="I76" s="326" t="s">
        <v>357</v>
      </c>
      <c r="J76" s="325">
        <v>66</v>
      </c>
      <c r="K76" s="325">
        <v>85</v>
      </c>
      <c r="L76" s="325">
        <f>J76+K76</f>
        <v>151</v>
      </c>
      <c r="M76" s="324">
        <v>70</v>
      </c>
      <c r="N76" s="345"/>
    </row>
    <row r="77" spans="1:14" s="307" customFormat="1" ht="15.75" customHeight="1">
      <c r="A77" s="327">
        <v>112</v>
      </c>
      <c r="B77" s="326" t="s">
        <v>356</v>
      </c>
      <c r="C77" s="325">
        <v>1126</v>
      </c>
      <c r="D77" s="325">
        <v>1143</v>
      </c>
      <c r="E77" s="325">
        <f>C77+D77</f>
        <v>2269</v>
      </c>
      <c r="F77" s="324">
        <v>992</v>
      </c>
      <c r="G77" s="339"/>
      <c r="H77" s="327">
        <v>155</v>
      </c>
      <c r="I77" s="326" t="s">
        <v>355</v>
      </c>
      <c r="J77" s="325">
        <v>234</v>
      </c>
      <c r="K77" s="325">
        <v>268</v>
      </c>
      <c r="L77" s="325">
        <f>J77+K77</f>
        <v>502</v>
      </c>
      <c r="M77" s="324">
        <v>212</v>
      </c>
      <c r="N77" s="345"/>
    </row>
    <row r="78" spans="1:14" s="307" customFormat="1" ht="15.75" customHeight="1">
      <c r="A78" s="327">
        <v>113</v>
      </c>
      <c r="B78" s="326" t="s">
        <v>354</v>
      </c>
      <c r="C78" s="325">
        <v>251</v>
      </c>
      <c r="D78" s="325">
        <v>269</v>
      </c>
      <c r="E78" s="325">
        <f>C78+D78</f>
        <v>520</v>
      </c>
      <c r="F78" s="324">
        <v>197</v>
      </c>
      <c r="G78" s="339"/>
      <c r="H78" s="327">
        <v>156</v>
      </c>
      <c r="I78" s="326" t="s">
        <v>353</v>
      </c>
      <c r="J78" s="325">
        <v>164</v>
      </c>
      <c r="K78" s="325">
        <v>174</v>
      </c>
      <c r="L78" s="325">
        <f>J78+K78</f>
        <v>338</v>
      </c>
      <c r="M78" s="324">
        <v>149</v>
      </c>
      <c r="N78" s="345"/>
    </row>
    <row r="79" spans="1:14" s="307" customFormat="1" ht="15.75" customHeight="1">
      <c r="A79" s="327">
        <v>114</v>
      </c>
      <c r="B79" s="326" t="s">
        <v>352</v>
      </c>
      <c r="C79" s="325">
        <v>1256</v>
      </c>
      <c r="D79" s="325">
        <v>1275</v>
      </c>
      <c r="E79" s="325">
        <f>C79+D79</f>
        <v>2531</v>
      </c>
      <c r="F79" s="324">
        <v>1152</v>
      </c>
      <c r="G79" s="339"/>
      <c r="H79" s="327">
        <v>157</v>
      </c>
      <c r="I79" s="326" t="s">
        <v>351</v>
      </c>
      <c r="J79" s="325">
        <v>206</v>
      </c>
      <c r="K79" s="325">
        <v>225</v>
      </c>
      <c r="L79" s="325">
        <f>J79+K79</f>
        <v>431</v>
      </c>
      <c r="M79" s="324">
        <v>171</v>
      </c>
      <c r="N79" s="345"/>
    </row>
    <row r="80" spans="1:14" s="307" customFormat="1" ht="15.75" customHeight="1">
      <c r="A80" s="327">
        <v>115</v>
      </c>
      <c r="B80" s="326" t="s">
        <v>350</v>
      </c>
      <c r="C80" s="325">
        <v>124</v>
      </c>
      <c r="D80" s="325">
        <v>149</v>
      </c>
      <c r="E80" s="325">
        <f>C80+D80</f>
        <v>273</v>
      </c>
      <c r="F80" s="324">
        <v>100</v>
      </c>
      <c r="G80" s="339"/>
      <c r="H80" s="327">
        <v>158</v>
      </c>
      <c r="I80" s="326" t="s">
        <v>349</v>
      </c>
      <c r="J80" s="325">
        <v>161</v>
      </c>
      <c r="K80" s="325">
        <v>194</v>
      </c>
      <c r="L80" s="325">
        <f>J80+K80</f>
        <v>355</v>
      </c>
      <c r="M80" s="324">
        <v>168</v>
      </c>
      <c r="N80" s="345"/>
    </row>
    <row r="81" spans="1:14" s="307" customFormat="1" ht="15.75" customHeight="1">
      <c r="A81" s="327">
        <v>116</v>
      </c>
      <c r="B81" s="326" t="s">
        <v>348</v>
      </c>
      <c r="C81" s="325">
        <v>18</v>
      </c>
      <c r="D81" s="325">
        <v>26</v>
      </c>
      <c r="E81" s="325">
        <f>C81+D81</f>
        <v>44</v>
      </c>
      <c r="F81" s="324">
        <v>15</v>
      </c>
      <c r="G81" s="339"/>
      <c r="H81" s="327">
        <v>159</v>
      </c>
      <c r="I81" s="326" t="s">
        <v>347</v>
      </c>
      <c r="J81" s="325">
        <v>286</v>
      </c>
      <c r="K81" s="325">
        <v>300</v>
      </c>
      <c r="L81" s="325">
        <f>J81+K81</f>
        <v>586</v>
      </c>
      <c r="M81" s="324">
        <v>285</v>
      </c>
      <c r="N81" s="345"/>
    </row>
    <row r="82" spans="1:14" s="307" customFormat="1" ht="15.75" customHeight="1">
      <c r="A82" s="327">
        <v>117</v>
      </c>
      <c r="B82" s="326" t="s">
        <v>346</v>
      </c>
      <c r="C82" s="325">
        <v>93</v>
      </c>
      <c r="D82" s="325">
        <v>107</v>
      </c>
      <c r="E82" s="325">
        <f>C82+D82</f>
        <v>200</v>
      </c>
      <c r="F82" s="324">
        <v>66</v>
      </c>
      <c r="G82" s="339"/>
      <c r="H82" s="327">
        <v>160</v>
      </c>
      <c r="I82" s="326" t="s">
        <v>345</v>
      </c>
      <c r="J82" s="325">
        <v>294</v>
      </c>
      <c r="K82" s="325">
        <v>336</v>
      </c>
      <c r="L82" s="325">
        <f>J82+K82</f>
        <v>630</v>
      </c>
      <c r="M82" s="324">
        <v>291</v>
      </c>
      <c r="N82" s="345"/>
    </row>
    <row r="83" spans="1:14" s="307" customFormat="1" ht="15.75" customHeight="1">
      <c r="A83" s="327">
        <v>118</v>
      </c>
      <c r="B83" s="326" t="s">
        <v>344</v>
      </c>
      <c r="C83" s="325">
        <v>1188</v>
      </c>
      <c r="D83" s="325">
        <v>1347</v>
      </c>
      <c r="E83" s="325">
        <f>C83+D83</f>
        <v>2535</v>
      </c>
      <c r="F83" s="324">
        <v>1149</v>
      </c>
      <c r="G83" s="339"/>
      <c r="H83" s="327">
        <v>161</v>
      </c>
      <c r="I83" s="326" t="s">
        <v>343</v>
      </c>
      <c r="J83" s="325">
        <v>5</v>
      </c>
      <c r="K83" s="325">
        <v>7</v>
      </c>
      <c r="L83" s="325">
        <f>J83+K83</f>
        <v>12</v>
      </c>
      <c r="M83" s="324">
        <v>6</v>
      </c>
      <c r="N83" s="345"/>
    </row>
    <row r="84" spans="1:14" s="307" customFormat="1" ht="15.75" customHeight="1">
      <c r="A84" s="327">
        <v>119</v>
      </c>
      <c r="B84" s="326" t="s">
        <v>342</v>
      </c>
      <c r="C84" s="325">
        <v>8</v>
      </c>
      <c r="D84" s="325">
        <v>12</v>
      </c>
      <c r="E84" s="325">
        <f>C84+D84</f>
        <v>20</v>
      </c>
      <c r="F84" s="324">
        <v>12</v>
      </c>
      <c r="G84" s="339"/>
      <c r="H84" s="327">
        <v>162</v>
      </c>
      <c r="I84" s="326" t="s">
        <v>341</v>
      </c>
      <c r="J84" s="325">
        <v>107</v>
      </c>
      <c r="K84" s="325">
        <v>118</v>
      </c>
      <c r="L84" s="325">
        <f>J84+K84</f>
        <v>225</v>
      </c>
      <c r="M84" s="324">
        <v>118</v>
      </c>
      <c r="N84" s="345"/>
    </row>
    <row r="85" spans="1:14" s="307" customFormat="1" ht="15.75" customHeight="1">
      <c r="A85" s="327">
        <v>120</v>
      </c>
      <c r="B85" s="326" t="s">
        <v>340</v>
      </c>
      <c r="C85" s="325">
        <v>55</v>
      </c>
      <c r="D85" s="325">
        <v>63</v>
      </c>
      <c r="E85" s="325">
        <f>C85+D85</f>
        <v>118</v>
      </c>
      <c r="F85" s="324">
        <v>57</v>
      </c>
      <c r="G85" s="339"/>
      <c r="H85" s="327">
        <v>163</v>
      </c>
      <c r="I85" s="326" t="s">
        <v>339</v>
      </c>
      <c r="J85" s="325">
        <v>242</v>
      </c>
      <c r="K85" s="325">
        <v>279</v>
      </c>
      <c r="L85" s="325">
        <f>J85+K85</f>
        <v>521</v>
      </c>
      <c r="M85" s="324">
        <v>215</v>
      </c>
      <c r="N85" s="345"/>
    </row>
    <row r="86" spans="1:13" s="307" customFormat="1" ht="15.75" customHeight="1">
      <c r="A86" s="327">
        <v>121</v>
      </c>
      <c r="B86" s="326" t="s">
        <v>338</v>
      </c>
      <c r="C86" s="325">
        <v>53</v>
      </c>
      <c r="D86" s="325">
        <v>62</v>
      </c>
      <c r="E86" s="325">
        <f>C86+D86</f>
        <v>115</v>
      </c>
      <c r="F86" s="324">
        <v>55</v>
      </c>
      <c r="G86" s="339"/>
      <c r="H86" s="327">
        <v>164</v>
      </c>
      <c r="I86" s="326" t="s">
        <v>337</v>
      </c>
      <c r="J86" s="325">
        <v>445</v>
      </c>
      <c r="K86" s="325">
        <v>490</v>
      </c>
      <c r="L86" s="325">
        <f>J86+K86</f>
        <v>935</v>
      </c>
      <c r="M86" s="324">
        <v>369</v>
      </c>
    </row>
    <row r="87" spans="1:13" s="307" customFormat="1" ht="15.75" customHeight="1">
      <c r="A87" s="327">
        <v>122</v>
      </c>
      <c r="B87" s="326" t="s">
        <v>336</v>
      </c>
      <c r="C87" s="325">
        <v>58</v>
      </c>
      <c r="D87" s="325">
        <v>61</v>
      </c>
      <c r="E87" s="325">
        <f>C87+D87</f>
        <v>119</v>
      </c>
      <c r="F87" s="324">
        <v>55</v>
      </c>
      <c r="G87" s="339"/>
      <c r="H87" s="327">
        <v>165</v>
      </c>
      <c r="I87" s="326" t="s">
        <v>335</v>
      </c>
      <c r="J87" s="325">
        <v>127</v>
      </c>
      <c r="K87" s="325">
        <v>118</v>
      </c>
      <c r="L87" s="325">
        <f>J87+K87</f>
        <v>245</v>
      </c>
      <c r="M87" s="324">
        <v>108</v>
      </c>
    </row>
    <row r="88" spans="1:13" s="307" customFormat="1" ht="15.75" customHeight="1">
      <c r="A88" s="327">
        <v>123</v>
      </c>
      <c r="B88" s="326" t="s">
        <v>334</v>
      </c>
      <c r="C88" s="325">
        <v>1069</v>
      </c>
      <c r="D88" s="325">
        <v>1161</v>
      </c>
      <c r="E88" s="325">
        <f>C88+D88</f>
        <v>2230</v>
      </c>
      <c r="F88" s="324">
        <v>921</v>
      </c>
      <c r="G88" s="339"/>
      <c r="H88" s="327">
        <v>166</v>
      </c>
      <c r="I88" s="326" t="s">
        <v>333</v>
      </c>
      <c r="J88" s="325">
        <v>231</v>
      </c>
      <c r="K88" s="325">
        <v>265</v>
      </c>
      <c r="L88" s="325">
        <f>J88+K88</f>
        <v>496</v>
      </c>
      <c r="M88" s="324">
        <v>211</v>
      </c>
    </row>
    <row r="89" spans="1:13" s="307" customFormat="1" ht="15.75" customHeight="1">
      <c r="A89" s="327">
        <v>124</v>
      </c>
      <c r="B89" s="326" t="s">
        <v>332</v>
      </c>
      <c r="C89" s="325">
        <v>82</v>
      </c>
      <c r="D89" s="325">
        <v>80</v>
      </c>
      <c r="E89" s="325">
        <f>C89+D89</f>
        <v>162</v>
      </c>
      <c r="F89" s="324">
        <v>66</v>
      </c>
      <c r="G89" s="339"/>
      <c r="H89" s="327">
        <v>167</v>
      </c>
      <c r="I89" s="326" t="s">
        <v>331</v>
      </c>
      <c r="J89" s="325">
        <v>258</v>
      </c>
      <c r="K89" s="325">
        <v>288</v>
      </c>
      <c r="L89" s="325">
        <f>J89+K89</f>
        <v>546</v>
      </c>
      <c r="M89" s="324">
        <v>269</v>
      </c>
    </row>
    <row r="90" spans="1:13" s="307" customFormat="1" ht="15.75" customHeight="1">
      <c r="A90" s="327">
        <v>125</v>
      </c>
      <c r="B90" s="326" t="s">
        <v>330</v>
      </c>
      <c r="C90" s="325">
        <v>249</v>
      </c>
      <c r="D90" s="325">
        <v>264</v>
      </c>
      <c r="E90" s="325">
        <f>C90+D90</f>
        <v>513</v>
      </c>
      <c r="F90" s="324">
        <v>200</v>
      </c>
      <c r="G90" s="339"/>
      <c r="H90" s="327">
        <v>168</v>
      </c>
      <c r="I90" s="326" t="s">
        <v>329</v>
      </c>
      <c r="J90" s="325">
        <v>189</v>
      </c>
      <c r="K90" s="325">
        <v>228</v>
      </c>
      <c r="L90" s="325">
        <f>J90+K90</f>
        <v>417</v>
      </c>
      <c r="M90" s="324">
        <v>218</v>
      </c>
    </row>
    <row r="91" spans="1:13" s="307" customFormat="1" ht="15.75" customHeight="1">
      <c r="A91" s="327">
        <v>126</v>
      </c>
      <c r="B91" s="326" t="s">
        <v>328</v>
      </c>
      <c r="C91" s="325">
        <v>123</v>
      </c>
      <c r="D91" s="325">
        <v>141</v>
      </c>
      <c r="E91" s="325">
        <f>C91+D91</f>
        <v>264</v>
      </c>
      <c r="F91" s="324">
        <v>94</v>
      </c>
      <c r="G91" s="339"/>
      <c r="H91" s="327">
        <v>169</v>
      </c>
      <c r="I91" s="326" t="s">
        <v>327</v>
      </c>
      <c r="J91" s="325">
        <v>275</v>
      </c>
      <c r="K91" s="325">
        <v>284</v>
      </c>
      <c r="L91" s="325">
        <f>J91+K91</f>
        <v>559</v>
      </c>
      <c r="M91" s="324">
        <v>243</v>
      </c>
    </row>
    <row r="92" spans="1:13" s="307" customFormat="1" ht="15.75" customHeight="1">
      <c r="A92" s="327">
        <v>127</v>
      </c>
      <c r="B92" s="326" t="s">
        <v>326</v>
      </c>
      <c r="C92" s="325">
        <v>71</v>
      </c>
      <c r="D92" s="325">
        <v>77</v>
      </c>
      <c r="E92" s="325">
        <f>C92+D92</f>
        <v>148</v>
      </c>
      <c r="F92" s="324">
        <v>54</v>
      </c>
      <c r="G92" s="339"/>
      <c r="H92" s="327">
        <v>170</v>
      </c>
      <c r="I92" s="326" t="s">
        <v>325</v>
      </c>
      <c r="J92" s="325">
        <v>200</v>
      </c>
      <c r="K92" s="325">
        <v>202</v>
      </c>
      <c r="L92" s="325">
        <f>J92+K92</f>
        <v>402</v>
      </c>
      <c r="M92" s="324">
        <v>159</v>
      </c>
    </row>
    <row r="93" spans="1:13" s="307" customFormat="1" ht="15.75" customHeight="1">
      <c r="A93" s="327">
        <v>128</v>
      </c>
      <c r="B93" s="326" t="s">
        <v>324</v>
      </c>
      <c r="C93" s="325">
        <v>70</v>
      </c>
      <c r="D93" s="325">
        <v>83</v>
      </c>
      <c r="E93" s="325">
        <f>C93+D93</f>
        <v>153</v>
      </c>
      <c r="F93" s="324">
        <v>61</v>
      </c>
      <c r="G93" s="339"/>
      <c r="H93" s="327">
        <v>171</v>
      </c>
      <c r="I93" s="326" t="s">
        <v>323</v>
      </c>
      <c r="J93" s="325">
        <v>231</v>
      </c>
      <c r="K93" s="325">
        <v>262</v>
      </c>
      <c r="L93" s="325">
        <f>J93+K93</f>
        <v>493</v>
      </c>
      <c r="M93" s="324">
        <v>189</v>
      </c>
    </row>
    <row r="94" spans="1:13" s="307" customFormat="1" ht="15.75" customHeight="1">
      <c r="A94" s="327">
        <v>129</v>
      </c>
      <c r="B94" s="326" t="s">
        <v>322</v>
      </c>
      <c r="C94" s="325">
        <v>1</v>
      </c>
      <c r="D94" s="325">
        <v>1</v>
      </c>
      <c r="E94" s="325">
        <f>C94+D94</f>
        <v>2</v>
      </c>
      <c r="F94" s="324">
        <v>2</v>
      </c>
      <c r="G94" s="339"/>
      <c r="H94" s="327">
        <v>172</v>
      </c>
      <c r="I94" s="326" t="s">
        <v>321</v>
      </c>
      <c r="J94" s="325">
        <v>164</v>
      </c>
      <c r="K94" s="325">
        <v>178</v>
      </c>
      <c r="L94" s="325">
        <f>J94+K94</f>
        <v>342</v>
      </c>
      <c r="M94" s="324">
        <v>150</v>
      </c>
    </row>
    <row r="95" spans="1:13" s="307" customFormat="1" ht="15.75" customHeight="1">
      <c r="A95" s="320">
        <v>130</v>
      </c>
      <c r="B95" s="319" t="s">
        <v>320</v>
      </c>
      <c r="C95" s="318">
        <v>364</v>
      </c>
      <c r="D95" s="318">
        <v>368</v>
      </c>
      <c r="E95" s="318">
        <f>C95+D95</f>
        <v>732</v>
      </c>
      <c r="F95" s="317">
        <v>303</v>
      </c>
      <c r="G95" s="339"/>
      <c r="H95" s="320">
        <v>173</v>
      </c>
      <c r="I95" s="319" t="s">
        <v>319</v>
      </c>
      <c r="J95" s="318">
        <v>295</v>
      </c>
      <c r="K95" s="318">
        <v>312</v>
      </c>
      <c r="L95" s="318">
        <f>J95+K95</f>
        <v>607</v>
      </c>
      <c r="M95" s="317">
        <v>263</v>
      </c>
    </row>
    <row r="96" spans="3:13" s="307" customFormat="1" ht="15.75" customHeight="1">
      <c r="C96" s="308"/>
      <c r="D96" s="308"/>
      <c r="E96" s="308"/>
      <c r="F96" s="308"/>
      <c r="G96" s="339"/>
      <c r="H96" s="316" t="s">
        <v>318</v>
      </c>
      <c r="I96" s="315"/>
      <c r="J96" s="318">
        <f>SUM(C5:C46)+SUM(J5:J46)+SUM(C54:C95)+SUM(J54:J95)</f>
        <v>28044</v>
      </c>
      <c r="K96" s="318">
        <f>SUM(D5:D46)+SUM(K5:K46)+SUM(D54:D95)+SUM(K54:K95)</f>
        <v>31116</v>
      </c>
      <c r="L96" s="318">
        <f>SUM(E5:E46)+SUM(L5:L46)+SUM(E54:E95)+SUM(L54:L95)</f>
        <v>59160</v>
      </c>
      <c r="M96" s="340">
        <f>SUM(F5:F46)+SUM(M5:M46)+SUM(F54:F95)+SUM(M54:M95)</f>
        <v>26499</v>
      </c>
    </row>
    <row r="97" spans="3:13" s="307" customFormat="1" ht="15.75" customHeight="1">
      <c r="C97" s="308"/>
      <c r="D97" s="308"/>
      <c r="E97" s="308"/>
      <c r="F97" s="308"/>
      <c r="J97" s="308"/>
      <c r="K97" s="308"/>
      <c r="L97" s="308"/>
      <c r="M97" s="308"/>
    </row>
    <row r="98" spans="3:13" s="307" customFormat="1" ht="15.75" customHeight="1">
      <c r="C98" s="308"/>
      <c r="D98" s="308"/>
      <c r="E98" s="308"/>
      <c r="F98" s="308"/>
      <c r="J98" s="308"/>
      <c r="K98" s="308"/>
      <c r="L98" s="308"/>
      <c r="M98" s="308"/>
    </row>
    <row r="99" spans="3:13" s="307" customFormat="1" ht="17.25" customHeight="1">
      <c r="C99" s="308"/>
      <c r="D99" s="308"/>
      <c r="E99" s="308"/>
      <c r="F99" s="308"/>
      <c r="J99" s="308"/>
      <c r="K99" s="308"/>
      <c r="L99" s="308"/>
      <c r="M99" s="308"/>
    </row>
    <row r="100" spans="3:13" s="307" customFormat="1" ht="15.75" customHeight="1">
      <c r="C100" s="308"/>
      <c r="D100" s="308"/>
      <c r="E100" s="308"/>
      <c r="F100" s="308"/>
      <c r="G100" s="339"/>
      <c r="J100" s="308"/>
      <c r="K100" s="308"/>
      <c r="L100" s="308"/>
      <c r="M100" s="308"/>
    </row>
    <row r="101" spans="1:13" s="307" customFormat="1" ht="15.75" customHeight="1">
      <c r="A101" s="338"/>
      <c r="B101" s="336"/>
      <c r="C101" s="337"/>
      <c r="D101" s="337"/>
      <c r="E101" s="337"/>
      <c r="F101" s="308"/>
      <c r="H101" s="336"/>
      <c r="I101" s="336"/>
      <c r="J101" s="335"/>
      <c r="K101" s="335"/>
      <c r="L101" s="335"/>
      <c r="M101" s="334" t="s">
        <v>233</v>
      </c>
    </row>
    <row r="102" spans="1:13" s="307" customFormat="1" ht="15.75" customHeight="1">
      <c r="A102" s="323" t="s">
        <v>232</v>
      </c>
      <c r="B102" s="344"/>
      <c r="C102" s="333" t="s">
        <v>231</v>
      </c>
      <c r="D102" s="333" t="s">
        <v>230</v>
      </c>
      <c r="E102" s="333" t="s">
        <v>229</v>
      </c>
      <c r="F102" s="332" t="s">
        <v>228</v>
      </c>
      <c r="H102" s="323" t="s">
        <v>232</v>
      </c>
      <c r="I102" s="344"/>
      <c r="J102" s="333" t="s">
        <v>231</v>
      </c>
      <c r="K102" s="333" t="s">
        <v>230</v>
      </c>
      <c r="L102" s="333" t="s">
        <v>229</v>
      </c>
      <c r="M102" s="332" t="s">
        <v>228</v>
      </c>
    </row>
    <row r="103" spans="1:13" s="307" customFormat="1" ht="15.75" customHeight="1">
      <c r="A103" s="327">
        <v>201</v>
      </c>
      <c r="B103" s="326" t="s">
        <v>317</v>
      </c>
      <c r="C103" s="328">
        <v>35</v>
      </c>
      <c r="D103" s="328">
        <v>34</v>
      </c>
      <c r="E103" s="328">
        <f>C103+D103</f>
        <v>69</v>
      </c>
      <c r="F103" s="331">
        <v>27</v>
      </c>
      <c r="H103" s="327">
        <v>254</v>
      </c>
      <c r="I103" s="326" t="s">
        <v>316</v>
      </c>
      <c r="J103" s="328">
        <v>31</v>
      </c>
      <c r="K103" s="328">
        <v>27</v>
      </c>
      <c r="L103" s="328">
        <f>J103+K103</f>
        <v>58</v>
      </c>
      <c r="M103" s="331">
        <v>24</v>
      </c>
    </row>
    <row r="104" spans="1:13" s="307" customFormat="1" ht="15.75" customHeight="1">
      <c r="A104" s="327">
        <v>202</v>
      </c>
      <c r="B104" s="326" t="s">
        <v>315</v>
      </c>
      <c r="C104" s="325">
        <v>0</v>
      </c>
      <c r="D104" s="325">
        <v>0</v>
      </c>
      <c r="E104" s="325">
        <f>C104+D104</f>
        <v>0</v>
      </c>
      <c r="F104" s="324">
        <v>0</v>
      </c>
      <c r="H104" s="327">
        <v>255</v>
      </c>
      <c r="I104" s="326" t="s">
        <v>314</v>
      </c>
      <c r="J104" s="325">
        <v>32</v>
      </c>
      <c r="K104" s="325">
        <v>35</v>
      </c>
      <c r="L104" s="325">
        <f>J104+K104</f>
        <v>67</v>
      </c>
      <c r="M104" s="324">
        <v>28</v>
      </c>
    </row>
    <row r="105" spans="1:13" s="307" customFormat="1" ht="15.75" customHeight="1">
      <c r="A105" s="327">
        <v>203</v>
      </c>
      <c r="B105" s="326" t="s">
        <v>313</v>
      </c>
      <c r="C105" s="325">
        <v>11</v>
      </c>
      <c r="D105" s="325">
        <v>14</v>
      </c>
      <c r="E105" s="325">
        <f>C105+D105</f>
        <v>25</v>
      </c>
      <c r="F105" s="324">
        <v>15</v>
      </c>
      <c r="H105" s="327">
        <v>256</v>
      </c>
      <c r="I105" s="326" t="s">
        <v>312</v>
      </c>
      <c r="J105" s="325">
        <v>29</v>
      </c>
      <c r="K105" s="325">
        <v>26</v>
      </c>
      <c r="L105" s="325">
        <f>J105+K105</f>
        <v>55</v>
      </c>
      <c r="M105" s="324">
        <v>27</v>
      </c>
    </row>
    <row r="106" spans="1:13" s="307" customFormat="1" ht="15.75" customHeight="1">
      <c r="A106" s="327">
        <v>204</v>
      </c>
      <c r="B106" s="326" t="s">
        <v>311</v>
      </c>
      <c r="C106" s="325">
        <v>35</v>
      </c>
      <c r="D106" s="325">
        <v>26</v>
      </c>
      <c r="E106" s="325">
        <f>C106+D106</f>
        <v>61</v>
      </c>
      <c r="F106" s="324">
        <v>20</v>
      </c>
      <c r="H106" s="327">
        <v>257</v>
      </c>
      <c r="I106" s="326" t="s">
        <v>310</v>
      </c>
      <c r="J106" s="325">
        <v>13</v>
      </c>
      <c r="K106" s="325">
        <v>15</v>
      </c>
      <c r="L106" s="325">
        <f>J106+K106</f>
        <v>28</v>
      </c>
      <c r="M106" s="324">
        <v>13</v>
      </c>
    </row>
    <row r="107" spans="1:13" s="307" customFormat="1" ht="15.75" customHeight="1">
      <c r="A107" s="327">
        <v>205</v>
      </c>
      <c r="B107" s="326" t="s">
        <v>309</v>
      </c>
      <c r="C107" s="325">
        <v>2</v>
      </c>
      <c r="D107" s="325">
        <v>2</v>
      </c>
      <c r="E107" s="325">
        <f>C107+D107</f>
        <v>4</v>
      </c>
      <c r="F107" s="324">
        <v>2</v>
      </c>
      <c r="H107" s="327">
        <v>258</v>
      </c>
      <c r="I107" s="326" t="s">
        <v>308</v>
      </c>
      <c r="J107" s="318">
        <v>11</v>
      </c>
      <c r="K107" s="318">
        <v>10</v>
      </c>
      <c r="L107" s="325">
        <f>J107+K107</f>
        <v>21</v>
      </c>
      <c r="M107" s="317">
        <v>12</v>
      </c>
    </row>
    <row r="108" spans="1:13" s="307" customFormat="1" ht="15.75" customHeight="1">
      <c r="A108" s="327">
        <v>206</v>
      </c>
      <c r="B108" s="326" t="s">
        <v>307</v>
      </c>
      <c r="C108" s="325">
        <v>16</v>
      </c>
      <c r="D108" s="325">
        <v>22</v>
      </c>
      <c r="E108" s="325">
        <f>C108+D108</f>
        <v>38</v>
      </c>
      <c r="F108" s="324">
        <v>15</v>
      </c>
      <c r="H108" s="323" t="s">
        <v>306</v>
      </c>
      <c r="I108" s="322"/>
      <c r="J108" s="321">
        <f>SUM(C135:C144)+SUM(J103:J107)</f>
        <v>1079</v>
      </c>
      <c r="K108" s="321">
        <f>SUM(D135:D144)+SUM(K103:K107)</f>
        <v>1098</v>
      </c>
      <c r="L108" s="321">
        <f>SUM(E135:E144)+SUM(L103:L107)</f>
        <v>2177</v>
      </c>
      <c r="M108" s="313">
        <f>SUM(F135:F144)+SUM(M103:M107)</f>
        <v>852</v>
      </c>
    </row>
    <row r="109" spans="1:13" s="307" customFormat="1" ht="15.75" customHeight="1">
      <c r="A109" s="327">
        <v>207</v>
      </c>
      <c r="B109" s="326" t="s">
        <v>305</v>
      </c>
      <c r="C109" s="325">
        <v>0</v>
      </c>
      <c r="D109" s="325">
        <v>0</v>
      </c>
      <c r="E109" s="325">
        <f>C109+D109</f>
        <v>0</v>
      </c>
      <c r="F109" s="324">
        <v>0</v>
      </c>
      <c r="H109" s="343">
        <v>270</v>
      </c>
      <c r="I109" s="342" t="s">
        <v>304</v>
      </c>
      <c r="J109" s="328">
        <v>28</v>
      </c>
      <c r="K109" s="328">
        <v>27</v>
      </c>
      <c r="L109" s="328">
        <f>J109+K109</f>
        <v>55</v>
      </c>
      <c r="M109" s="331">
        <v>30</v>
      </c>
    </row>
    <row r="110" spans="1:13" s="307" customFormat="1" ht="15.75" customHeight="1">
      <c r="A110" s="327">
        <v>208</v>
      </c>
      <c r="B110" s="326" t="s">
        <v>303</v>
      </c>
      <c r="C110" s="325">
        <v>43</v>
      </c>
      <c r="D110" s="325">
        <v>38</v>
      </c>
      <c r="E110" s="325">
        <f>C110+D110</f>
        <v>81</v>
      </c>
      <c r="F110" s="324">
        <v>29</v>
      </c>
      <c r="H110" s="327">
        <v>271</v>
      </c>
      <c r="I110" s="326" t="s">
        <v>302</v>
      </c>
      <c r="J110" s="325">
        <v>8</v>
      </c>
      <c r="K110" s="325">
        <v>5</v>
      </c>
      <c r="L110" s="325">
        <f>J110+K110</f>
        <v>13</v>
      </c>
      <c r="M110" s="324">
        <v>7</v>
      </c>
    </row>
    <row r="111" spans="1:13" s="307" customFormat="1" ht="15.75" customHeight="1">
      <c r="A111" s="327">
        <v>209</v>
      </c>
      <c r="B111" s="326" t="s">
        <v>301</v>
      </c>
      <c r="C111" s="325">
        <v>18</v>
      </c>
      <c r="D111" s="325">
        <v>24</v>
      </c>
      <c r="E111" s="325">
        <f>C111+D111</f>
        <v>42</v>
      </c>
      <c r="F111" s="324">
        <v>13</v>
      </c>
      <c r="H111" s="327">
        <v>272</v>
      </c>
      <c r="I111" s="326" t="s">
        <v>300</v>
      </c>
      <c r="J111" s="325">
        <v>12</v>
      </c>
      <c r="K111" s="325">
        <v>10</v>
      </c>
      <c r="L111" s="325">
        <f>J111+K111</f>
        <v>22</v>
      </c>
      <c r="M111" s="324">
        <v>10</v>
      </c>
    </row>
    <row r="112" spans="1:13" s="307" customFormat="1" ht="15.75" customHeight="1">
      <c r="A112" s="327">
        <v>210</v>
      </c>
      <c r="B112" s="326" t="s">
        <v>299</v>
      </c>
      <c r="C112" s="325">
        <v>14</v>
      </c>
      <c r="D112" s="325">
        <v>15</v>
      </c>
      <c r="E112" s="325">
        <f>C112+D112</f>
        <v>29</v>
      </c>
      <c r="F112" s="324">
        <v>9</v>
      </c>
      <c r="H112" s="327">
        <v>273</v>
      </c>
      <c r="I112" s="326" t="s">
        <v>298</v>
      </c>
      <c r="J112" s="325">
        <v>15</v>
      </c>
      <c r="K112" s="325">
        <v>17</v>
      </c>
      <c r="L112" s="325">
        <f>J112+K112</f>
        <v>32</v>
      </c>
      <c r="M112" s="324">
        <v>12</v>
      </c>
    </row>
    <row r="113" spans="1:13" s="307" customFormat="1" ht="15.75" customHeight="1">
      <c r="A113" s="327">
        <v>211</v>
      </c>
      <c r="B113" s="326" t="s">
        <v>297</v>
      </c>
      <c r="C113" s="325">
        <v>30</v>
      </c>
      <c r="D113" s="325">
        <v>33</v>
      </c>
      <c r="E113" s="325">
        <f>C113+D113</f>
        <v>63</v>
      </c>
      <c r="F113" s="324">
        <v>15</v>
      </c>
      <c r="H113" s="327">
        <v>274</v>
      </c>
      <c r="I113" s="326" t="s">
        <v>296</v>
      </c>
      <c r="J113" s="325">
        <v>59</v>
      </c>
      <c r="K113" s="325">
        <v>63</v>
      </c>
      <c r="L113" s="325">
        <f>J113+K113</f>
        <v>122</v>
      </c>
      <c r="M113" s="324">
        <v>51</v>
      </c>
    </row>
    <row r="114" spans="1:13" s="307" customFormat="1" ht="15.75" customHeight="1">
      <c r="A114" s="327">
        <v>212</v>
      </c>
      <c r="B114" s="326" t="s">
        <v>295</v>
      </c>
      <c r="C114" s="325">
        <v>13</v>
      </c>
      <c r="D114" s="325">
        <v>17</v>
      </c>
      <c r="E114" s="325">
        <f>C114+D114</f>
        <v>30</v>
      </c>
      <c r="F114" s="324">
        <v>12</v>
      </c>
      <c r="H114" s="327">
        <v>275</v>
      </c>
      <c r="I114" s="326" t="s">
        <v>294</v>
      </c>
      <c r="J114" s="325">
        <v>26</v>
      </c>
      <c r="K114" s="325">
        <v>31</v>
      </c>
      <c r="L114" s="325">
        <f>J114+K114</f>
        <v>57</v>
      </c>
      <c r="M114" s="324">
        <v>17</v>
      </c>
    </row>
    <row r="115" spans="1:13" s="307" customFormat="1" ht="15.75" customHeight="1">
      <c r="A115" s="327">
        <v>213</v>
      </c>
      <c r="B115" s="326" t="s">
        <v>293</v>
      </c>
      <c r="C115" s="325">
        <v>24</v>
      </c>
      <c r="D115" s="325">
        <v>28</v>
      </c>
      <c r="E115" s="325">
        <f>C115+D115</f>
        <v>52</v>
      </c>
      <c r="F115" s="324">
        <v>19</v>
      </c>
      <c r="H115" s="327">
        <v>276</v>
      </c>
      <c r="I115" s="326" t="s">
        <v>292</v>
      </c>
      <c r="J115" s="325">
        <v>45</v>
      </c>
      <c r="K115" s="325">
        <v>50</v>
      </c>
      <c r="L115" s="325">
        <f>J115+K115</f>
        <v>95</v>
      </c>
      <c r="M115" s="324">
        <v>31</v>
      </c>
    </row>
    <row r="116" spans="1:13" s="307" customFormat="1" ht="15.75" customHeight="1">
      <c r="A116" s="327">
        <v>214</v>
      </c>
      <c r="B116" s="326" t="s">
        <v>291</v>
      </c>
      <c r="C116" s="325">
        <v>50</v>
      </c>
      <c r="D116" s="325">
        <v>62</v>
      </c>
      <c r="E116" s="325">
        <f>C116+D116</f>
        <v>112</v>
      </c>
      <c r="F116" s="324">
        <v>31</v>
      </c>
      <c r="H116" s="327">
        <v>277</v>
      </c>
      <c r="I116" s="326" t="s">
        <v>290</v>
      </c>
      <c r="J116" s="325">
        <v>20</v>
      </c>
      <c r="K116" s="325">
        <v>20</v>
      </c>
      <c r="L116" s="325">
        <f>J116+K116</f>
        <v>40</v>
      </c>
      <c r="M116" s="324">
        <v>16</v>
      </c>
    </row>
    <row r="117" spans="1:13" s="307" customFormat="1" ht="15.75" customHeight="1">
      <c r="A117" s="327">
        <v>215</v>
      </c>
      <c r="B117" s="326" t="s">
        <v>289</v>
      </c>
      <c r="C117" s="325">
        <v>27</v>
      </c>
      <c r="D117" s="325">
        <v>42</v>
      </c>
      <c r="E117" s="325">
        <f>C117+D117</f>
        <v>69</v>
      </c>
      <c r="F117" s="324">
        <v>23</v>
      </c>
      <c r="H117" s="327">
        <v>278</v>
      </c>
      <c r="I117" s="326" t="s">
        <v>288</v>
      </c>
      <c r="J117" s="325">
        <v>68</v>
      </c>
      <c r="K117" s="325">
        <v>81</v>
      </c>
      <c r="L117" s="325">
        <f>J117+K117</f>
        <v>149</v>
      </c>
      <c r="M117" s="324">
        <v>63</v>
      </c>
    </row>
    <row r="118" spans="1:13" s="307" customFormat="1" ht="15.75" customHeight="1">
      <c r="A118" s="327">
        <v>216</v>
      </c>
      <c r="B118" s="326" t="s">
        <v>287</v>
      </c>
      <c r="C118" s="325">
        <v>49</v>
      </c>
      <c r="D118" s="325">
        <v>47</v>
      </c>
      <c r="E118" s="325">
        <f>C118+D118</f>
        <v>96</v>
      </c>
      <c r="F118" s="324">
        <v>30</v>
      </c>
      <c r="H118" s="327">
        <v>279</v>
      </c>
      <c r="I118" s="326" t="s">
        <v>286</v>
      </c>
      <c r="J118" s="325">
        <v>26</v>
      </c>
      <c r="K118" s="325">
        <v>33</v>
      </c>
      <c r="L118" s="325">
        <f>J118+K118</f>
        <v>59</v>
      </c>
      <c r="M118" s="324">
        <v>21</v>
      </c>
    </row>
    <row r="119" spans="1:13" s="307" customFormat="1" ht="15.75" customHeight="1">
      <c r="A119" s="327">
        <v>217</v>
      </c>
      <c r="B119" s="326" t="s">
        <v>285</v>
      </c>
      <c r="C119" s="325">
        <v>46</v>
      </c>
      <c r="D119" s="325">
        <v>51</v>
      </c>
      <c r="E119" s="325">
        <f>C119+D119</f>
        <v>97</v>
      </c>
      <c r="F119" s="324">
        <v>32</v>
      </c>
      <c r="H119" s="327">
        <v>280</v>
      </c>
      <c r="I119" s="326" t="s">
        <v>284</v>
      </c>
      <c r="J119" s="325">
        <v>69</v>
      </c>
      <c r="K119" s="325">
        <v>81</v>
      </c>
      <c r="L119" s="325">
        <f>J119+K119</f>
        <v>150</v>
      </c>
      <c r="M119" s="324">
        <v>60</v>
      </c>
    </row>
    <row r="120" spans="1:13" s="307" customFormat="1" ht="15.75" customHeight="1">
      <c r="A120" s="327">
        <v>218</v>
      </c>
      <c r="B120" s="326" t="s">
        <v>283</v>
      </c>
      <c r="C120" s="325">
        <v>101</v>
      </c>
      <c r="D120" s="325">
        <v>109</v>
      </c>
      <c r="E120" s="325">
        <f>C120+D120</f>
        <v>210</v>
      </c>
      <c r="F120" s="324">
        <v>72</v>
      </c>
      <c r="H120" s="327">
        <v>281</v>
      </c>
      <c r="I120" s="326" t="s">
        <v>282</v>
      </c>
      <c r="J120" s="325">
        <v>30</v>
      </c>
      <c r="K120" s="325">
        <v>30</v>
      </c>
      <c r="L120" s="325">
        <f>J120+K120</f>
        <v>60</v>
      </c>
      <c r="M120" s="324">
        <v>21</v>
      </c>
    </row>
    <row r="121" spans="1:13" s="307" customFormat="1" ht="15.75" customHeight="1">
      <c r="A121" s="327">
        <v>219</v>
      </c>
      <c r="B121" s="326" t="s">
        <v>281</v>
      </c>
      <c r="C121" s="325">
        <v>182</v>
      </c>
      <c r="D121" s="325">
        <v>203</v>
      </c>
      <c r="E121" s="325">
        <f>C121+D121</f>
        <v>385</v>
      </c>
      <c r="F121" s="324">
        <v>126</v>
      </c>
      <c r="H121" s="327">
        <v>282</v>
      </c>
      <c r="I121" s="326" t="s">
        <v>280</v>
      </c>
      <c r="J121" s="325">
        <v>35</v>
      </c>
      <c r="K121" s="325">
        <v>41</v>
      </c>
      <c r="L121" s="325">
        <f>J121+K121</f>
        <v>76</v>
      </c>
      <c r="M121" s="324">
        <v>24</v>
      </c>
    </row>
    <row r="122" spans="1:13" s="307" customFormat="1" ht="15.75" customHeight="1">
      <c r="A122" s="327">
        <v>220</v>
      </c>
      <c r="B122" s="326" t="s">
        <v>279</v>
      </c>
      <c r="C122" s="325">
        <v>75</v>
      </c>
      <c r="D122" s="325">
        <v>71</v>
      </c>
      <c r="E122" s="325">
        <f>C122+D122</f>
        <v>146</v>
      </c>
      <c r="F122" s="324">
        <v>41</v>
      </c>
      <c r="H122" s="327">
        <v>283</v>
      </c>
      <c r="I122" s="326" t="s">
        <v>278</v>
      </c>
      <c r="J122" s="325">
        <v>15</v>
      </c>
      <c r="K122" s="325">
        <v>13</v>
      </c>
      <c r="L122" s="325">
        <f>J122+K122</f>
        <v>28</v>
      </c>
      <c r="M122" s="324">
        <v>10</v>
      </c>
    </row>
    <row r="123" spans="1:13" s="307" customFormat="1" ht="15.75" customHeight="1">
      <c r="A123" s="327">
        <v>221</v>
      </c>
      <c r="B123" s="326" t="s">
        <v>277</v>
      </c>
      <c r="C123" s="325">
        <v>619</v>
      </c>
      <c r="D123" s="325">
        <v>613</v>
      </c>
      <c r="E123" s="325">
        <f>C123+D123</f>
        <v>1232</v>
      </c>
      <c r="F123" s="324">
        <v>459</v>
      </c>
      <c r="H123" s="327">
        <v>284</v>
      </c>
      <c r="I123" s="326" t="s">
        <v>276</v>
      </c>
      <c r="J123" s="325">
        <v>16</v>
      </c>
      <c r="K123" s="325">
        <v>8</v>
      </c>
      <c r="L123" s="325">
        <f>J123+K123</f>
        <v>24</v>
      </c>
      <c r="M123" s="324">
        <v>15</v>
      </c>
    </row>
    <row r="124" spans="1:13" s="307" customFormat="1" ht="15.75" customHeight="1">
      <c r="A124" s="327">
        <v>222</v>
      </c>
      <c r="B124" s="326" t="s">
        <v>275</v>
      </c>
      <c r="C124" s="325">
        <v>156</v>
      </c>
      <c r="D124" s="325">
        <v>155</v>
      </c>
      <c r="E124" s="325">
        <f>C124+D124</f>
        <v>311</v>
      </c>
      <c r="F124" s="324">
        <v>107</v>
      </c>
      <c r="H124" s="327">
        <v>285</v>
      </c>
      <c r="I124" s="326" t="s">
        <v>274</v>
      </c>
      <c r="J124" s="325">
        <v>1</v>
      </c>
      <c r="K124" s="325">
        <v>3</v>
      </c>
      <c r="L124" s="325">
        <f>J124+K124</f>
        <v>4</v>
      </c>
      <c r="M124" s="324">
        <v>3</v>
      </c>
    </row>
    <row r="125" spans="1:13" s="307" customFormat="1" ht="15.75" customHeight="1">
      <c r="A125" s="327">
        <v>224</v>
      </c>
      <c r="B125" s="326" t="s">
        <v>273</v>
      </c>
      <c r="C125" s="325">
        <v>66</v>
      </c>
      <c r="D125" s="325">
        <v>55</v>
      </c>
      <c r="E125" s="325">
        <f>C125+D125</f>
        <v>121</v>
      </c>
      <c r="F125" s="324">
        <v>35</v>
      </c>
      <c r="H125" s="327">
        <v>287</v>
      </c>
      <c r="I125" s="326" t="s">
        <v>272</v>
      </c>
      <c r="J125" s="318">
        <v>0</v>
      </c>
      <c r="K125" s="318">
        <v>0</v>
      </c>
      <c r="L125" s="325">
        <f>J125+K125</f>
        <v>0</v>
      </c>
      <c r="M125" s="317">
        <v>0</v>
      </c>
    </row>
    <row r="126" spans="1:13" s="307" customFormat="1" ht="15.75" customHeight="1">
      <c r="A126" s="327">
        <v>225</v>
      </c>
      <c r="B126" s="326" t="s">
        <v>271</v>
      </c>
      <c r="C126" s="325">
        <v>61</v>
      </c>
      <c r="D126" s="325">
        <v>46</v>
      </c>
      <c r="E126" s="325">
        <f>C126+D126</f>
        <v>107</v>
      </c>
      <c r="F126" s="324">
        <v>67</v>
      </c>
      <c r="H126" s="323" t="s">
        <v>270</v>
      </c>
      <c r="I126" s="322"/>
      <c r="J126" s="321">
        <f>SUM(J109:J125)</f>
        <v>473</v>
      </c>
      <c r="K126" s="321">
        <f>SUM(K109:K125)</f>
        <v>513</v>
      </c>
      <c r="L126" s="321">
        <f>SUM(L109:L125)</f>
        <v>986</v>
      </c>
      <c r="M126" s="313">
        <f>SUM(M109:M125)</f>
        <v>391</v>
      </c>
    </row>
    <row r="127" spans="1:13" s="307" customFormat="1" ht="15.75" customHeight="1">
      <c r="A127" s="327">
        <v>226</v>
      </c>
      <c r="B127" s="326" t="s">
        <v>269</v>
      </c>
      <c r="C127" s="325">
        <v>59</v>
      </c>
      <c r="D127" s="325">
        <v>46</v>
      </c>
      <c r="E127" s="325">
        <f>C127+D127</f>
        <v>105</v>
      </c>
      <c r="F127" s="324">
        <v>31</v>
      </c>
      <c r="H127" s="327">
        <v>299</v>
      </c>
      <c r="I127" s="326" t="s">
        <v>268</v>
      </c>
      <c r="J127" s="341">
        <v>1126</v>
      </c>
      <c r="K127" s="341">
        <v>1259</v>
      </c>
      <c r="L127" s="341">
        <f>J127+K127</f>
        <v>2385</v>
      </c>
      <c r="M127" s="340">
        <v>851</v>
      </c>
    </row>
    <row r="128" spans="1:13" s="307" customFormat="1" ht="15.75" customHeight="1">
      <c r="A128" s="327">
        <v>227</v>
      </c>
      <c r="B128" s="326" t="s">
        <v>267</v>
      </c>
      <c r="C128" s="325">
        <v>125</v>
      </c>
      <c r="D128" s="325">
        <v>122</v>
      </c>
      <c r="E128" s="325">
        <f>C128+D128</f>
        <v>247</v>
      </c>
      <c r="F128" s="324">
        <v>79</v>
      </c>
      <c r="H128" s="323" t="s">
        <v>266</v>
      </c>
      <c r="I128" s="322"/>
      <c r="J128" s="314">
        <f>J127</f>
        <v>1126</v>
      </c>
      <c r="K128" s="314">
        <f>K127</f>
        <v>1259</v>
      </c>
      <c r="L128" s="314">
        <f>L127</f>
        <v>2385</v>
      </c>
      <c r="M128" s="313">
        <f>M127</f>
        <v>851</v>
      </c>
    </row>
    <row r="129" spans="1:13" s="307" customFormat="1" ht="15.75" customHeight="1">
      <c r="A129" s="327">
        <v>228</v>
      </c>
      <c r="B129" s="326" t="s">
        <v>265</v>
      </c>
      <c r="C129" s="325">
        <v>62</v>
      </c>
      <c r="D129" s="325">
        <v>72</v>
      </c>
      <c r="E129" s="325">
        <f>C129+D129</f>
        <v>134</v>
      </c>
      <c r="F129" s="324">
        <v>76</v>
      </c>
      <c r="H129" s="327">
        <v>301</v>
      </c>
      <c r="I129" s="326" t="s">
        <v>264</v>
      </c>
      <c r="J129" s="328">
        <v>417</v>
      </c>
      <c r="K129" s="328">
        <v>455</v>
      </c>
      <c r="L129" s="328">
        <f>J129+K129</f>
        <v>872</v>
      </c>
      <c r="M129" s="331">
        <v>319</v>
      </c>
    </row>
    <row r="130" spans="1:13" s="307" customFormat="1" ht="15.75" customHeight="1">
      <c r="A130" s="327">
        <v>229</v>
      </c>
      <c r="B130" s="326" t="s">
        <v>263</v>
      </c>
      <c r="C130" s="325">
        <v>10</v>
      </c>
      <c r="D130" s="325">
        <v>12</v>
      </c>
      <c r="E130" s="325">
        <f>C130+D130</f>
        <v>22</v>
      </c>
      <c r="F130" s="324">
        <v>7</v>
      </c>
      <c r="H130" s="327">
        <v>302</v>
      </c>
      <c r="I130" s="326" t="s">
        <v>262</v>
      </c>
      <c r="J130" s="325">
        <v>490</v>
      </c>
      <c r="K130" s="325">
        <v>590</v>
      </c>
      <c r="L130" s="325">
        <f>J130+K130</f>
        <v>1080</v>
      </c>
      <c r="M130" s="324">
        <v>436</v>
      </c>
    </row>
    <row r="131" spans="1:13" s="307" customFormat="1" ht="15.75" customHeight="1">
      <c r="A131" s="327">
        <v>230</v>
      </c>
      <c r="B131" s="326" t="s">
        <v>261</v>
      </c>
      <c r="C131" s="325">
        <v>24</v>
      </c>
      <c r="D131" s="325">
        <v>28</v>
      </c>
      <c r="E131" s="325">
        <f>C131+D131</f>
        <v>52</v>
      </c>
      <c r="F131" s="324">
        <v>18</v>
      </c>
      <c r="H131" s="327">
        <v>303</v>
      </c>
      <c r="I131" s="326" t="s">
        <v>260</v>
      </c>
      <c r="J131" s="325">
        <v>112</v>
      </c>
      <c r="K131" s="325">
        <v>127</v>
      </c>
      <c r="L131" s="325">
        <f>J131+K131</f>
        <v>239</v>
      </c>
      <c r="M131" s="324">
        <v>68</v>
      </c>
    </row>
    <row r="132" spans="1:13" s="307" customFormat="1" ht="15.75" customHeight="1">
      <c r="A132" s="327">
        <v>231</v>
      </c>
      <c r="B132" s="326" t="s">
        <v>259</v>
      </c>
      <c r="C132" s="325">
        <v>11</v>
      </c>
      <c r="D132" s="325">
        <v>13</v>
      </c>
      <c r="E132" s="325">
        <f>C132+D132</f>
        <v>24</v>
      </c>
      <c r="F132" s="324">
        <v>8</v>
      </c>
      <c r="H132" s="327">
        <v>304</v>
      </c>
      <c r="I132" s="326" t="s">
        <v>258</v>
      </c>
      <c r="J132" s="325">
        <v>39</v>
      </c>
      <c r="K132" s="325">
        <v>37</v>
      </c>
      <c r="L132" s="325">
        <f>J132+K132</f>
        <v>76</v>
      </c>
      <c r="M132" s="324">
        <v>24</v>
      </c>
    </row>
    <row r="133" spans="1:13" s="307" customFormat="1" ht="15.75" customHeight="1">
      <c r="A133" s="327">
        <v>232</v>
      </c>
      <c r="B133" s="326" t="s">
        <v>257</v>
      </c>
      <c r="C133" s="325">
        <v>20</v>
      </c>
      <c r="D133" s="318">
        <v>24</v>
      </c>
      <c r="E133" s="318">
        <f>C133+D133</f>
        <v>44</v>
      </c>
      <c r="F133" s="317">
        <v>14</v>
      </c>
      <c r="H133" s="327">
        <v>305</v>
      </c>
      <c r="I133" s="326" t="s">
        <v>256</v>
      </c>
      <c r="J133" s="325">
        <v>25</v>
      </c>
      <c r="K133" s="325">
        <v>42</v>
      </c>
      <c r="L133" s="325">
        <f>J133+K133</f>
        <v>67</v>
      </c>
      <c r="M133" s="324">
        <v>20</v>
      </c>
    </row>
    <row r="134" spans="1:13" s="307" customFormat="1" ht="15.75" customHeight="1">
      <c r="A134" s="323" t="s">
        <v>255</v>
      </c>
      <c r="B134" s="322"/>
      <c r="C134" s="321">
        <f>SUM(C103:C133)</f>
        <v>1984</v>
      </c>
      <c r="D134" s="321">
        <f>SUM(D103:D133)</f>
        <v>2024</v>
      </c>
      <c r="E134" s="321">
        <f>SUM(E103:E133)</f>
        <v>4008</v>
      </c>
      <c r="F134" s="313">
        <f>SUM(F103:F133)</f>
        <v>1432</v>
      </c>
      <c r="H134" s="327">
        <v>306</v>
      </c>
      <c r="I134" s="326" t="s">
        <v>254</v>
      </c>
      <c r="J134" s="325">
        <v>44</v>
      </c>
      <c r="K134" s="325">
        <v>54</v>
      </c>
      <c r="L134" s="325">
        <f>J134+K134</f>
        <v>98</v>
      </c>
      <c r="M134" s="324">
        <v>33</v>
      </c>
    </row>
    <row r="135" spans="1:13" s="307" customFormat="1" ht="15.75" customHeight="1">
      <c r="A135" s="327">
        <v>244</v>
      </c>
      <c r="B135" s="326" t="s">
        <v>253</v>
      </c>
      <c r="C135" s="328">
        <v>253</v>
      </c>
      <c r="D135" s="328">
        <v>267</v>
      </c>
      <c r="E135" s="328">
        <f>C135+D135</f>
        <v>520</v>
      </c>
      <c r="F135" s="331">
        <v>195</v>
      </c>
      <c r="H135" s="327">
        <v>307</v>
      </c>
      <c r="I135" s="326" t="s">
        <v>252</v>
      </c>
      <c r="J135" s="325">
        <v>91</v>
      </c>
      <c r="K135" s="325">
        <v>101</v>
      </c>
      <c r="L135" s="325">
        <f>J135+K135</f>
        <v>192</v>
      </c>
      <c r="M135" s="324">
        <v>66</v>
      </c>
    </row>
    <row r="136" spans="1:13" s="307" customFormat="1" ht="15.75" customHeight="1">
      <c r="A136" s="327">
        <v>245</v>
      </c>
      <c r="B136" s="326" t="s">
        <v>251</v>
      </c>
      <c r="C136" s="325">
        <v>302</v>
      </c>
      <c r="D136" s="325">
        <v>315</v>
      </c>
      <c r="E136" s="325">
        <f>C136+D136</f>
        <v>617</v>
      </c>
      <c r="F136" s="324">
        <v>246</v>
      </c>
      <c r="H136" s="327">
        <v>308</v>
      </c>
      <c r="I136" s="326" t="s">
        <v>250</v>
      </c>
      <c r="J136" s="325">
        <v>120</v>
      </c>
      <c r="K136" s="325">
        <v>139</v>
      </c>
      <c r="L136" s="325">
        <f>J136+K136</f>
        <v>259</v>
      </c>
      <c r="M136" s="324">
        <v>91</v>
      </c>
    </row>
    <row r="137" spans="1:13" s="307" customFormat="1" ht="15.75" customHeight="1">
      <c r="A137" s="327">
        <v>246</v>
      </c>
      <c r="B137" s="326" t="s">
        <v>249</v>
      </c>
      <c r="C137" s="325">
        <v>148</v>
      </c>
      <c r="D137" s="325">
        <v>136</v>
      </c>
      <c r="E137" s="325">
        <f>C137+D137</f>
        <v>284</v>
      </c>
      <c r="F137" s="324">
        <v>91</v>
      </c>
      <c r="H137" s="327">
        <v>309</v>
      </c>
      <c r="I137" s="326" t="s">
        <v>248</v>
      </c>
      <c r="J137" s="325">
        <v>0</v>
      </c>
      <c r="K137" s="325">
        <v>1</v>
      </c>
      <c r="L137" s="325">
        <f>J137+K137</f>
        <v>1</v>
      </c>
      <c r="M137" s="324">
        <v>1</v>
      </c>
    </row>
    <row r="138" spans="1:13" s="307" customFormat="1" ht="15.75" customHeight="1">
      <c r="A138" s="327">
        <v>247</v>
      </c>
      <c r="B138" s="326" t="s">
        <v>247</v>
      </c>
      <c r="C138" s="325">
        <v>74</v>
      </c>
      <c r="D138" s="325">
        <v>64</v>
      </c>
      <c r="E138" s="325">
        <f>C138+D138</f>
        <v>138</v>
      </c>
      <c r="F138" s="324">
        <v>53</v>
      </c>
      <c r="H138" s="327">
        <v>310</v>
      </c>
      <c r="I138" s="326" t="s">
        <v>246</v>
      </c>
      <c r="J138" s="325">
        <v>73</v>
      </c>
      <c r="K138" s="325">
        <v>77</v>
      </c>
      <c r="L138" s="325">
        <f>J138+K138</f>
        <v>150</v>
      </c>
      <c r="M138" s="324">
        <v>50</v>
      </c>
    </row>
    <row r="139" spans="1:13" s="307" customFormat="1" ht="15.75" customHeight="1">
      <c r="A139" s="327">
        <v>248</v>
      </c>
      <c r="B139" s="326" t="s">
        <v>245</v>
      </c>
      <c r="C139" s="325">
        <v>87</v>
      </c>
      <c r="D139" s="325">
        <v>84</v>
      </c>
      <c r="E139" s="325">
        <f>C139+D139</f>
        <v>171</v>
      </c>
      <c r="F139" s="324">
        <v>61</v>
      </c>
      <c r="H139" s="327">
        <v>311</v>
      </c>
      <c r="I139" s="326" t="s">
        <v>244</v>
      </c>
      <c r="J139" s="325">
        <v>12</v>
      </c>
      <c r="K139" s="325">
        <v>9</v>
      </c>
      <c r="L139" s="325">
        <f>J139+K139</f>
        <v>21</v>
      </c>
      <c r="M139" s="324">
        <v>8</v>
      </c>
    </row>
    <row r="140" spans="1:13" s="307" customFormat="1" ht="15.75" customHeight="1">
      <c r="A140" s="327">
        <v>249</v>
      </c>
      <c r="B140" s="326" t="s">
        <v>243</v>
      </c>
      <c r="C140" s="325">
        <v>19</v>
      </c>
      <c r="D140" s="325">
        <v>27</v>
      </c>
      <c r="E140" s="325">
        <f>C140+D140</f>
        <v>46</v>
      </c>
      <c r="F140" s="324">
        <v>19</v>
      </c>
      <c r="H140" s="327">
        <v>312</v>
      </c>
      <c r="I140" s="326" t="s">
        <v>242</v>
      </c>
      <c r="J140" s="325">
        <v>10</v>
      </c>
      <c r="K140" s="325">
        <v>14</v>
      </c>
      <c r="L140" s="325">
        <f>J140+K140</f>
        <v>24</v>
      </c>
      <c r="M140" s="324">
        <v>9</v>
      </c>
    </row>
    <row r="141" spans="1:13" s="307" customFormat="1" ht="15.75" customHeight="1">
      <c r="A141" s="327">
        <v>250</v>
      </c>
      <c r="B141" s="326" t="s">
        <v>241</v>
      </c>
      <c r="C141" s="325">
        <v>21</v>
      </c>
      <c r="D141" s="325">
        <v>18</v>
      </c>
      <c r="E141" s="325">
        <f>C141+D141</f>
        <v>39</v>
      </c>
      <c r="F141" s="324">
        <v>18</v>
      </c>
      <c r="H141" s="327">
        <v>313</v>
      </c>
      <c r="I141" s="326" t="s">
        <v>240</v>
      </c>
      <c r="J141" s="325">
        <v>46</v>
      </c>
      <c r="K141" s="325">
        <v>44</v>
      </c>
      <c r="L141" s="325">
        <f>J141+K141</f>
        <v>90</v>
      </c>
      <c r="M141" s="324">
        <v>37</v>
      </c>
    </row>
    <row r="142" spans="1:13" s="307" customFormat="1" ht="15.75" customHeight="1">
      <c r="A142" s="327">
        <v>251</v>
      </c>
      <c r="B142" s="326" t="s">
        <v>239</v>
      </c>
      <c r="C142" s="325">
        <v>6</v>
      </c>
      <c r="D142" s="325">
        <v>8</v>
      </c>
      <c r="E142" s="325">
        <f>C142+D142</f>
        <v>14</v>
      </c>
      <c r="F142" s="324">
        <v>8</v>
      </c>
      <c r="H142" s="327">
        <v>314</v>
      </c>
      <c r="I142" s="326" t="s">
        <v>238</v>
      </c>
      <c r="J142" s="325">
        <v>3</v>
      </c>
      <c r="K142" s="325">
        <v>6</v>
      </c>
      <c r="L142" s="325">
        <f>J142+K142</f>
        <v>9</v>
      </c>
      <c r="M142" s="324">
        <v>6</v>
      </c>
    </row>
    <row r="143" spans="1:13" s="307" customFormat="1" ht="15.75" customHeight="1">
      <c r="A143" s="327">
        <v>252</v>
      </c>
      <c r="B143" s="326" t="s">
        <v>237</v>
      </c>
      <c r="C143" s="325">
        <v>32</v>
      </c>
      <c r="D143" s="325">
        <v>39</v>
      </c>
      <c r="E143" s="325">
        <f>C143+D143</f>
        <v>71</v>
      </c>
      <c r="F143" s="324">
        <v>40</v>
      </c>
      <c r="H143" s="327">
        <v>315</v>
      </c>
      <c r="I143" s="326" t="s">
        <v>236</v>
      </c>
      <c r="J143" s="318">
        <v>1</v>
      </c>
      <c r="K143" s="318">
        <v>0</v>
      </c>
      <c r="L143" s="325">
        <f>J143+K143</f>
        <v>1</v>
      </c>
      <c r="M143" s="317">
        <v>1</v>
      </c>
    </row>
    <row r="144" spans="1:13" s="307" customFormat="1" ht="15.75" customHeight="1">
      <c r="A144" s="320">
        <v>253</v>
      </c>
      <c r="B144" s="319" t="s">
        <v>235</v>
      </c>
      <c r="C144" s="318">
        <v>21</v>
      </c>
      <c r="D144" s="318">
        <v>27</v>
      </c>
      <c r="E144" s="318">
        <f>C144+D144</f>
        <v>48</v>
      </c>
      <c r="F144" s="317">
        <v>17</v>
      </c>
      <c r="H144" s="323" t="s">
        <v>234</v>
      </c>
      <c r="I144" s="322"/>
      <c r="J144" s="321">
        <f>SUM(J129:J143)</f>
        <v>1483</v>
      </c>
      <c r="K144" s="321">
        <f>SUM(K129:K143)</f>
        <v>1696</v>
      </c>
      <c r="L144" s="321">
        <f>SUM(L129:L143)</f>
        <v>3179</v>
      </c>
      <c r="M144" s="313">
        <f>SUM(M129:M143)</f>
        <v>1169</v>
      </c>
    </row>
    <row r="145" spans="3:13" s="307" customFormat="1" ht="15.75" customHeight="1">
      <c r="C145" s="308"/>
      <c r="D145" s="308"/>
      <c r="E145" s="308"/>
      <c r="F145" s="308"/>
      <c r="J145" s="308"/>
      <c r="K145" s="308"/>
      <c r="L145" s="308"/>
      <c r="M145" s="308"/>
    </row>
    <row r="146" spans="3:13" s="307" customFormat="1" ht="15.75" customHeight="1">
      <c r="C146" s="308"/>
      <c r="D146" s="308"/>
      <c r="E146" s="308"/>
      <c r="F146" s="308"/>
      <c r="J146" s="308"/>
      <c r="K146" s="308"/>
      <c r="L146" s="308"/>
      <c r="M146" s="308"/>
    </row>
    <row r="147" spans="3:13" s="307" customFormat="1" ht="15.75" customHeight="1">
      <c r="C147" s="308"/>
      <c r="D147" s="308"/>
      <c r="E147" s="308"/>
      <c r="F147" s="308"/>
      <c r="J147" s="308"/>
      <c r="K147" s="308"/>
      <c r="L147" s="308"/>
      <c r="M147" s="308"/>
    </row>
    <row r="148" spans="3:13" s="307" customFormat="1" ht="17.25" customHeight="1">
      <c r="C148" s="308"/>
      <c r="D148" s="308"/>
      <c r="E148" s="308"/>
      <c r="F148" s="308"/>
      <c r="G148" s="336"/>
      <c r="J148" s="308"/>
      <c r="K148" s="308"/>
      <c r="L148" s="308"/>
      <c r="M148" s="308"/>
    </row>
    <row r="149" spans="3:13" s="307" customFormat="1" ht="15.75" customHeight="1">
      <c r="C149" s="308"/>
      <c r="D149" s="308"/>
      <c r="E149" s="308"/>
      <c r="F149" s="308"/>
      <c r="G149" s="339"/>
      <c r="J149" s="308"/>
      <c r="K149" s="308"/>
      <c r="L149" s="308"/>
      <c r="M149" s="308"/>
    </row>
    <row r="150" spans="1:13" s="307" customFormat="1" ht="15.75" customHeight="1">
      <c r="A150" s="338"/>
      <c r="B150" s="336"/>
      <c r="C150" s="337"/>
      <c r="D150" s="337"/>
      <c r="E150" s="337"/>
      <c r="F150" s="308"/>
      <c r="H150" s="336"/>
      <c r="I150" s="336"/>
      <c r="J150" s="335"/>
      <c r="K150" s="335"/>
      <c r="L150" s="335"/>
      <c r="M150" s="334" t="s">
        <v>233</v>
      </c>
    </row>
    <row r="151" spans="1:13" s="307" customFormat="1" ht="15.75" customHeight="1">
      <c r="A151" s="323" t="s">
        <v>232</v>
      </c>
      <c r="B151" s="322"/>
      <c r="C151" s="333" t="s">
        <v>231</v>
      </c>
      <c r="D151" s="333" t="s">
        <v>230</v>
      </c>
      <c r="E151" s="333" t="s">
        <v>229</v>
      </c>
      <c r="F151" s="332" t="s">
        <v>228</v>
      </c>
      <c r="H151" s="323" t="s">
        <v>232</v>
      </c>
      <c r="I151" s="322"/>
      <c r="J151" s="333" t="s">
        <v>231</v>
      </c>
      <c r="K151" s="333" t="s">
        <v>230</v>
      </c>
      <c r="L151" s="333" t="s">
        <v>229</v>
      </c>
      <c r="M151" s="332" t="s">
        <v>228</v>
      </c>
    </row>
    <row r="152" spans="1:13" s="307" customFormat="1" ht="15.75" customHeight="1">
      <c r="A152" s="330">
        <v>326</v>
      </c>
      <c r="B152" s="329" t="s">
        <v>227</v>
      </c>
      <c r="C152" s="328">
        <v>52</v>
      </c>
      <c r="D152" s="328">
        <v>56</v>
      </c>
      <c r="E152" s="328">
        <f>C152+D152</f>
        <v>108</v>
      </c>
      <c r="F152" s="331">
        <v>44</v>
      </c>
      <c r="H152" s="327">
        <v>391</v>
      </c>
      <c r="I152" s="326" t="s">
        <v>226</v>
      </c>
      <c r="J152" s="328">
        <v>58</v>
      </c>
      <c r="K152" s="328">
        <v>51</v>
      </c>
      <c r="L152" s="328">
        <f>J152+K152</f>
        <v>109</v>
      </c>
      <c r="M152" s="331">
        <v>44</v>
      </c>
    </row>
    <row r="153" spans="1:13" s="307" customFormat="1" ht="15.75" customHeight="1">
      <c r="A153" s="327">
        <v>327</v>
      </c>
      <c r="B153" s="326" t="s">
        <v>225</v>
      </c>
      <c r="C153" s="325">
        <v>34</v>
      </c>
      <c r="D153" s="325">
        <v>22</v>
      </c>
      <c r="E153" s="325">
        <f>C153+D153</f>
        <v>56</v>
      </c>
      <c r="F153" s="324">
        <v>15</v>
      </c>
      <c r="H153" s="327">
        <v>392</v>
      </c>
      <c r="I153" s="326" t="s">
        <v>224</v>
      </c>
      <c r="J153" s="325">
        <v>116</v>
      </c>
      <c r="K153" s="325">
        <v>110</v>
      </c>
      <c r="L153" s="325">
        <f>J153+K153</f>
        <v>226</v>
      </c>
      <c r="M153" s="324">
        <v>87</v>
      </c>
    </row>
    <row r="154" spans="1:13" s="307" customFormat="1" ht="15.75" customHeight="1">
      <c r="A154" s="327">
        <v>328</v>
      </c>
      <c r="B154" s="326" t="s">
        <v>223</v>
      </c>
      <c r="C154" s="325">
        <v>59</v>
      </c>
      <c r="D154" s="325">
        <v>54</v>
      </c>
      <c r="E154" s="325">
        <f>C154+D154</f>
        <v>113</v>
      </c>
      <c r="F154" s="324">
        <v>44</v>
      </c>
      <c r="H154" s="327">
        <v>393</v>
      </c>
      <c r="I154" s="326" t="s">
        <v>222</v>
      </c>
      <c r="J154" s="325">
        <v>74</v>
      </c>
      <c r="K154" s="325">
        <v>77</v>
      </c>
      <c r="L154" s="325">
        <f>J154+K154</f>
        <v>151</v>
      </c>
      <c r="M154" s="324">
        <v>46</v>
      </c>
    </row>
    <row r="155" spans="1:13" s="307" customFormat="1" ht="15.75" customHeight="1">
      <c r="A155" s="327">
        <v>329</v>
      </c>
      <c r="B155" s="326" t="s">
        <v>221</v>
      </c>
      <c r="C155" s="325">
        <v>43</v>
      </c>
      <c r="D155" s="325">
        <v>48</v>
      </c>
      <c r="E155" s="325">
        <f>C155+D155</f>
        <v>91</v>
      </c>
      <c r="F155" s="324">
        <v>37</v>
      </c>
      <c r="H155" s="327">
        <v>394</v>
      </c>
      <c r="I155" s="326" t="s">
        <v>220</v>
      </c>
      <c r="J155" s="325">
        <v>40</v>
      </c>
      <c r="K155" s="325">
        <v>41</v>
      </c>
      <c r="L155" s="325">
        <f>J155+K155</f>
        <v>81</v>
      </c>
      <c r="M155" s="324">
        <v>25</v>
      </c>
    </row>
    <row r="156" spans="1:13" s="307" customFormat="1" ht="15.75" customHeight="1">
      <c r="A156" s="327">
        <v>330</v>
      </c>
      <c r="B156" s="326" t="s">
        <v>219</v>
      </c>
      <c r="C156" s="325">
        <v>106</v>
      </c>
      <c r="D156" s="325">
        <v>115</v>
      </c>
      <c r="E156" s="325">
        <f>C156+D156</f>
        <v>221</v>
      </c>
      <c r="F156" s="324">
        <v>81</v>
      </c>
      <c r="H156" s="327">
        <v>395</v>
      </c>
      <c r="I156" s="326" t="s">
        <v>218</v>
      </c>
      <c r="J156" s="325">
        <v>173</v>
      </c>
      <c r="K156" s="325">
        <v>184</v>
      </c>
      <c r="L156" s="325">
        <f>J156+K156</f>
        <v>357</v>
      </c>
      <c r="M156" s="324">
        <v>119</v>
      </c>
    </row>
    <row r="157" spans="1:13" s="307" customFormat="1" ht="15.75" customHeight="1">
      <c r="A157" s="327">
        <v>331</v>
      </c>
      <c r="B157" s="326" t="s">
        <v>217</v>
      </c>
      <c r="C157" s="325">
        <v>63</v>
      </c>
      <c r="D157" s="325">
        <v>84</v>
      </c>
      <c r="E157" s="325">
        <f>C157+D157</f>
        <v>147</v>
      </c>
      <c r="F157" s="324">
        <v>60</v>
      </c>
      <c r="H157" s="327">
        <v>396</v>
      </c>
      <c r="I157" s="326" t="s">
        <v>216</v>
      </c>
      <c r="J157" s="325">
        <v>47</v>
      </c>
      <c r="K157" s="325">
        <v>51</v>
      </c>
      <c r="L157" s="325">
        <f>J157+K157</f>
        <v>98</v>
      </c>
      <c r="M157" s="324">
        <v>28</v>
      </c>
    </row>
    <row r="158" spans="1:13" s="307" customFormat="1" ht="15.75" customHeight="1">
      <c r="A158" s="327">
        <v>332</v>
      </c>
      <c r="B158" s="326" t="s">
        <v>215</v>
      </c>
      <c r="C158" s="325">
        <v>21</v>
      </c>
      <c r="D158" s="325">
        <v>38</v>
      </c>
      <c r="E158" s="325">
        <f>C158+D158</f>
        <v>59</v>
      </c>
      <c r="F158" s="324">
        <v>32</v>
      </c>
      <c r="H158" s="327">
        <v>397</v>
      </c>
      <c r="I158" s="326" t="s">
        <v>214</v>
      </c>
      <c r="J158" s="325">
        <v>55</v>
      </c>
      <c r="K158" s="325">
        <v>47</v>
      </c>
      <c r="L158" s="325">
        <f>J158+K158</f>
        <v>102</v>
      </c>
      <c r="M158" s="324">
        <v>32</v>
      </c>
    </row>
    <row r="159" spans="1:13" s="307" customFormat="1" ht="15.75" customHeight="1">
      <c r="A159" s="327">
        <v>333</v>
      </c>
      <c r="B159" s="326" t="s">
        <v>213</v>
      </c>
      <c r="C159" s="325">
        <v>64</v>
      </c>
      <c r="D159" s="325">
        <v>76</v>
      </c>
      <c r="E159" s="325">
        <f>C159+D159</f>
        <v>140</v>
      </c>
      <c r="F159" s="324">
        <v>54</v>
      </c>
      <c r="H159" s="327">
        <v>398</v>
      </c>
      <c r="I159" s="326" t="s">
        <v>212</v>
      </c>
      <c r="J159" s="325">
        <v>60</v>
      </c>
      <c r="K159" s="325">
        <v>66</v>
      </c>
      <c r="L159" s="325">
        <f>J159+K159</f>
        <v>126</v>
      </c>
      <c r="M159" s="324">
        <v>39</v>
      </c>
    </row>
    <row r="160" spans="1:13" s="307" customFormat="1" ht="15.75" customHeight="1">
      <c r="A160" s="327">
        <v>334</v>
      </c>
      <c r="B160" s="326" t="s">
        <v>211</v>
      </c>
      <c r="C160" s="325">
        <v>16</v>
      </c>
      <c r="D160" s="325">
        <v>14</v>
      </c>
      <c r="E160" s="325">
        <f>C160+D160</f>
        <v>30</v>
      </c>
      <c r="F160" s="324">
        <v>15</v>
      </c>
      <c r="H160" s="327">
        <v>399</v>
      </c>
      <c r="I160" s="326" t="s">
        <v>210</v>
      </c>
      <c r="J160" s="325">
        <v>163</v>
      </c>
      <c r="K160" s="325">
        <v>186</v>
      </c>
      <c r="L160" s="325">
        <f>J160+K160</f>
        <v>349</v>
      </c>
      <c r="M160" s="324">
        <v>121</v>
      </c>
    </row>
    <row r="161" spans="1:13" s="307" customFormat="1" ht="15.75" customHeight="1">
      <c r="A161" s="327">
        <v>335</v>
      </c>
      <c r="B161" s="326" t="s">
        <v>209</v>
      </c>
      <c r="C161" s="325">
        <v>36</v>
      </c>
      <c r="D161" s="325">
        <v>33</v>
      </c>
      <c r="E161" s="325">
        <f>C161+D161</f>
        <v>69</v>
      </c>
      <c r="F161" s="324">
        <v>26</v>
      </c>
      <c r="H161" s="327">
        <v>400</v>
      </c>
      <c r="I161" s="326" t="s">
        <v>208</v>
      </c>
      <c r="J161" s="325">
        <v>137</v>
      </c>
      <c r="K161" s="325">
        <v>152</v>
      </c>
      <c r="L161" s="325">
        <f>J161+K161</f>
        <v>289</v>
      </c>
      <c r="M161" s="324">
        <v>84</v>
      </c>
    </row>
    <row r="162" spans="1:13" s="307" customFormat="1" ht="15.75" customHeight="1">
      <c r="A162" s="327">
        <v>336</v>
      </c>
      <c r="B162" s="326" t="s">
        <v>207</v>
      </c>
      <c r="C162" s="325">
        <v>2</v>
      </c>
      <c r="D162" s="325">
        <v>3</v>
      </c>
      <c r="E162" s="325">
        <f>C162+D162</f>
        <v>5</v>
      </c>
      <c r="F162" s="324">
        <v>3</v>
      </c>
      <c r="H162" s="327">
        <v>401</v>
      </c>
      <c r="I162" s="326" t="s">
        <v>206</v>
      </c>
      <c r="J162" s="318">
        <v>100</v>
      </c>
      <c r="K162" s="318">
        <v>107</v>
      </c>
      <c r="L162" s="318">
        <f>J162+K162</f>
        <v>207</v>
      </c>
      <c r="M162" s="317">
        <v>72</v>
      </c>
    </row>
    <row r="163" spans="1:13" s="307" customFormat="1" ht="15.75" customHeight="1">
      <c r="A163" s="327">
        <v>337</v>
      </c>
      <c r="B163" s="326" t="s">
        <v>205</v>
      </c>
      <c r="C163" s="325">
        <v>25</v>
      </c>
      <c r="D163" s="325">
        <v>34</v>
      </c>
      <c r="E163" s="325">
        <f>C163+D163</f>
        <v>59</v>
      </c>
      <c r="F163" s="324">
        <v>27</v>
      </c>
      <c r="H163" s="323" t="s">
        <v>204</v>
      </c>
      <c r="I163" s="322"/>
      <c r="J163" s="314">
        <f>SUM(J152:J162)+SUM(C183:C193)</f>
        <v>3554</v>
      </c>
      <c r="K163" s="314">
        <f>SUM(K152:K162)+SUM(D183:D193)</f>
        <v>3703</v>
      </c>
      <c r="L163" s="314">
        <f>SUM(L152:L162)+SUM(E183:E193)</f>
        <v>7257</v>
      </c>
      <c r="M163" s="313">
        <f>SUM(M152:M162)+SUM(F183:F193)</f>
        <v>2662</v>
      </c>
    </row>
    <row r="164" spans="1:13" s="307" customFormat="1" ht="15.75" customHeight="1">
      <c r="A164" s="327">
        <v>338</v>
      </c>
      <c r="B164" s="326" t="s">
        <v>203</v>
      </c>
      <c r="C164" s="325">
        <v>32</v>
      </c>
      <c r="D164" s="325">
        <v>31</v>
      </c>
      <c r="E164" s="325">
        <f>C164+D164</f>
        <v>63</v>
      </c>
      <c r="F164" s="324">
        <v>25</v>
      </c>
      <c r="H164" s="327">
        <v>412</v>
      </c>
      <c r="I164" s="326" t="s">
        <v>202</v>
      </c>
      <c r="J164" s="325">
        <v>92</v>
      </c>
      <c r="K164" s="325">
        <v>89</v>
      </c>
      <c r="L164" s="328">
        <f>J164+K164</f>
        <v>181</v>
      </c>
      <c r="M164" s="324">
        <v>101</v>
      </c>
    </row>
    <row r="165" spans="1:13" s="307" customFormat="1" ht="15.75" customHeight="1">
      <c r="A165" s="327">
        <v>341</v>
      </c>
      <c r="B165" s="326" t="s">
        <v>201</v>
      </c>
      <c r="C165" s="325">
        <v>26</v>
      </c>
      <c r="D165" s="325">
        <v>22</v>
      </c>
      <c r="E165" s="325">
        <f>C165+D165</f>
        <v>48</v>
      </c>
      <c r="F165" s="324">
        <v>24</v>
      </c>
      <c r="H165" s="327">
        <v>413</v>
      </c>
      <c r="I165" s="326" t="s">
        <v>200</v>
      </c>
      <c r="J165" s="325">
        <v>40</v>
      </c>
      <c r="K165" s="325">
        <v>49</v>
      </c>
      <c r="L165" s="325">
        <f>J165+K165</f>
        <v>89</v>
      </c>
      <c r="M165" s="324">
        <v>46</v>
      </c>
    </row>
    <row r="166" spans="1:13" s="307" customFormat="1" ht="15.75" customHeight="1">
      <c r="A166" s="327">
        <v>342</v>
      </c>
      <c r="B166" s="326" t="s">
        <v>199</v>
      </c>
      <c r="C166" s="325">
        <v>58</v>
      </c>
      <c r="D166" s="325">
        <v>71</v>
      </c>
      <c r="E166" s="325">
        <f>C166+D166</f>
        <v>129</v>
      </c>
      <c r="F166" s="324">
        <v>54</v>
      </c>
      <c r="H166" s="327">
        <v>414</v>
      </c>
      <c r="I166" s="326" t="s">
        <v>198</v>
      </c>
      <c r="J166" s="325">
        <v>197</v>
      </c>
      <c r="K166" s="325">
        <v>158</v>
      </c>
      <c r="L166" s="325">
        <f>J166+K166</f>
        <v>355</v>
      </c>
      <c r="M166" s="324">
        <v>165</v>
      </c>
    </row>
    <row r="167" spans="1:13" s="307" customFormat="1" ht="15.75" customHeight="1">
      <c r="A167" s="327">
        <v>343</v>
      </c>
      <c r="B167" s="326" t="s">
        <v>197</v>
      </c>
      <c r="C167" s="325">
        <v>34</v>
      </c>
      <c r="D167" s="325">
        <v>36</v>
      </c>
      <c r="E167" s="325">
        <f>C167+D167</f>
        <v>70</v>
      </c>
      <c r="F167" s="324">
        <v>22</v>
      </c>
      <c r="H167" s="327">
        <v>415</v>
      </c>
      <c r="I167" s="326" t="s">
        <v>196</v>
      </c>
      <c r="J167" s="325">
        <v>38</v>
      </c>
      <c r="K167" s="325">
        <v>49</v>
      </c>
      <c r="L167" s="325">
        <f>J167+K167</f>
        <v>87</v>
      </c>
      <c r="M167" s="324">
        <v>37</v>
      </c>
    </row>
    <row r="168" spans="1:13" s="307" customFormat="1" ht="15.75" customHeight="1">
      <c r="A168" s="327">
        <v>344</v>
      </c>
      <c r="B168" s="326" t="s">
        <v>195</v>
      </c>
      <c r="C168" s="325">
        <v>5</v>
      </c>
      <c r="D168" s="325">
        <v>11</v>
      </c>
      <c r="E168" s="325">
        <f>C168+D168</f>
        <v>16</v>
      </c>
      <c r="F168" s="324">
        <v>12</v>
      </c>
      <c r="H168" s="327">
        <v>416</v>
      </c>
      <c r="I168" s="326" t="s">
        <v>194</v>
      </c>
      <c r="J168" s="325">
        <v>41</v>
      </c>
      <c r="K168" s="325">
        <v>43</v>
      </c>
      <c r="L168" s="325">
        <f>J168+K168</f>
        <v>84</v>
      </c>
      <c r="M168" s="324">
        <v>39</v>
      </c>
    </row>
    <row r="169" spans="1:13" s="307" customFormat="1" ht="15.75" customHeight="1">
      <c r="A169" s="327">
        <v>345</v>
      </c>
      <c r="B169" s="326" t="s">
        <v>193</v>
      </c>
      <c r="C169" s="318">
        <v>8</v>
      </c>
      <c r="D169" s="318">
        <v>12</v>
      </c>
      <c r="E169" s="325">
        <f>C169+D169</f>
        <v>20</v>
      </c>
      <c r="F169" s="317">
        <v>10</v>
      </c>
      <c r="H169" s="327">
        <v>417</v>
      </c>
      <c r="I169" s="326" t="s">
        <v>192</v>
      </c>
      <c r="J169" s="325">
        <v>44</v>
      </c>
      <c r="K169" s="325">
        <v>37</v>
      </c>
      <c r="L169" s="325">
        <f>J169+K169</f>
        <v>81</v>
      </c>
      <c r="M169" s="324">
        <v>59</v>
      </c>
    </row>
    <row r="170" spans="1:13" s="307" customFormat="1" ht="15.75" customHeight="1">
      <c r="A170" s="323" t="s">
        <v>191</v>
      </c>
      <c r="B170" s="322"/>
      <c r="C170" s="321">
        <f>SUM(C152:C169)</f>
        <v>684</v>
      </c>
      <c r="D170" s="321">
        <f>SUM(D152:D169)</f>
        <v>760</v>
      </c>
      <c r="E170" s="321">
        <f>SUM(E152:E169)</f>
        <v>1444</v>
      </c>
      <c r="F170" s="313">
        <f>SUM(F152:F169)</f>
        <v>585</v>
      </c>
      <c r="H170" s="327">
        <v>418</v>
      </c>
      <c r="I170" s="326" t="s">
        <v>190</v>
      </c>
      <c r="J170" s="325">
        <v>110</v>
      </c>
      <c r="K170" s="325">
        <v>101</v>
      </c>
      <c r="L170" s="325">
        <f>J170+K170</f>
        <v>211</v>
      </c>
      <c r="M170" s="324">
        <v>97</v>
      </c>
    </row>
    <row r="171" spans="1:13" s="307" customFormat="1" ht="15.75" customHeight="1">
      <c r="A171" s="327">
        <v>356</v>
      </c>
      <c r="B171" s="326" t="s">
        <v>189</v>
      </c>
      <c r="C171" s="325">
        <v>5</v>
      </c>
      <c r="D171" s="325">
        <v>8</v>
      </c>
      <c r="E171" s="328">
        <f>C171+D171</f>
        <v>13</v>
      </c>
      <c r="F171" s="324">
        <v>8</v>
      </c>
      <c r="H171" s="327">
        <v>419</v>
      </c>
      <c r="I171" s="326" t="s">
        <v>188</v>
      </c>
      <c r="J171" s="325">
        <v>21</v>
      </c>
      <c r="K171" s="325">
        <v>22</v>
      </c>
      <c r="L171" s="325">
        <f>J171+K171</f>
        <v>43</v>
      </c>
      <c r="M171" s="324">
        <v>20</v>
      </c>
    </row>
    <row r="172" spans="1:13" s="307" customFormat="1" ht="15.75" customHeight="1">
      <c r="A172" s="327">
        <v>357</v>
      </c>
      <c r="B172" s="326" t="s">
        <v>187</v>
      </c>
      <c r="C172" s="325">
        <v>4</v>
      </c>
      <c r="D172" s="325">
        <v>5</v>
      </c>
      <c r="E172" s="325">
        <f>C172+D172</f>
        <v>9</v>
      </c>
      <c r="F172" s="324">
        <v>6</v>
      </c>
      <c r="H172" s="327">
        <v>420</v>
      </c>
      <c r="I172" s="326" t="s">
        <v>186</v>
      </c>
      <c r="J172" s="325">
        <v>27</v>
      </c>
      <c r="K172" s="325">
        <v>31</v>
      </c>
      <c r="L172" s="325">
        <f>J172+K172</f>
        <v>58</v>
      </c>
      <c r="M172" s="324">
        <v>32</v>
      </c>
    </row>
    <row r="173" spans="1:13" s="307" customFormat="1" ht="15.75" customHeight="1">
      <c r="A173" s="327">
        <v>358</v>
      </c>
      <c r="B173" s="326" t="s">
        <v>185</v>
      </c>
      <c r="C173" s="325">
        <v>2</v>
      </c>
      <c r="D173" s="325">
        <v>1</v>
      </c>
      <c r="E173" s="325">
        <f>C173+D173</f>
        <v>3</v>
      </c>
      <c r="F173" s="324">
        <v>2</v>
      </c>
      <c r="H173" s="327">
        <v>421</v>
      </c>
      <c r="I173" s="326" t="s">
        <v>184</v>
      </c>
      <c r="J173" s="325">
        <v>2</v>
      </c>
      <c r="K173" s="325">
        <v>2</v>
      </c>
      <c r="L173" s="325">
        <f>J173+K173</f>
        <v>4</v>
      </c>
      <c r="M173" s="324">
        <v>2</v>
      </c>
    </row>
    <row r="174" spans="1:13" s="307" customFormat="1" ht="15.75" customHeight="1">
      <c r="A174" s="327">
        <v>362</v>
      </c>
      <c r="B174" s="326" t="s">
        <v>183</v>
      </c>
      <c r="C174" s="325">
        <v>18</v>
      </c>
      <c r="D174" s="325">
        <v>15</v>
      </c>
      <c r="E174" s="325">
        <f>C174+D174</f>
        <v>33</v>
      </c>
      <c r="F174" s="324">
        <v>18</v>
      </c>
      <c r="H174" s="327">
        <v>422</v>
      </c>
      <c r="I174" s="326" t="s">
        <v>182</v>
      </c>
      <c r="J174" s="325">
        <v>4</v>
      </c>
      <c r="K174" s="325">
        <v>12</v>
      </c>
      <c r="L174" s="325">
        <f>J174+K174</f>
        <v>16</v>
      </c>
      <c r="M174" s="324">
        <v>9</v>
      </c>
    </row>
    <row r="175" spans="1:13" s="307" customFormat="1" ht="15.75" customHeight="1">
      <c r="A175" s="327">
        <v>363</v>
      </c>
      <c r="B175" s="326" t="s">
        <v>181</v>
      </c>
      <c r="C175" s="325">
        <v>5</v>
      </c>
      <c r="D175" s="325">
        <v>6</v>
      </c>
      <c r="E175" s="325">
        <f>C175+D175</f>
        <v>11</v>
      </c>
      <c r="F175" s="324">
        <v>8</v>
      </c>
      <c r="H175" s="327">
        <v>423</v>
      </c>
      <c r="I175" s="326" t="s">
        <v>180</v>
      </c>
      <c r="J175" s="325">
        <v>5</v>
      </c>
      <c r="K175" s="325">
        <v>5</v>
      </c>
      <c r="L175" s="325">
        <f>J175+K175</f>
        <v>10</v>
      </c>
      <c r="M175" s="324">
        <v>4</v>
      </c>
    </row>
    <row r="176" spans="1:13" s="307" customFormat="1" ht="15.75" customHeight="1">
      <c r="A176" s="327">
        <v>364</v>
      </c>
      <c r="B176" s="326" t="s">
        <v>179</v>
      </c>
      <c r="C176" s="325">
        <v>12</v>
      </c>
      <c r="D176" s="325">
        <v>15</v>
      </c>
      <c r="E176" s="325">
        <f>C176+D176</f>
        <v>27</v>
      </c>
      <c r="F176" s="324">
        <v>13</v>
      </c>
      <c r="H176" s="327">
        <v>424</v>
      </c>
      <c r="I176" s="326" t="s">
        <v>178</v>
      </c>
      <c r="J176" s="325">
        <v>3</v>
      </c>
      <c r="K176" s="325">
        <v>4</v>
      </c>
      <c r="L176" s="325">
        <f>J176+K176</f>
        <v>7</v>
      </c>
      <c r="M176" s="324">
        <v>5</v>
      </c>
    </row>
    <row r="177" spans="1:13" s="307" customFormat="1" ht="15.75" customHeight="1">
      <c r="A177" s="327">
        <v>365</v>
      </c>
      <c r="B177" s="326" t="s">
        <v>177</v>
      </c>
      <c r="C177" s="325">
        <v>11</v>
      </c>
      <c r="D177" s="325">
        <v>16</v>
      </c>
      <c r="E177" s="325">
        <f>C177+D177</f>
        <v>27</v>
      </c>
      <c r="F177" s="324">
        <v>16</v>
      </c>
      <c r="H177" s="327">
        <v>425</v>
      </c>
      <c r="I177" s="326" t="s">
        <v>176</v>
      </c>
      <c r="J177" s="325">
        <v>36</v>
      </c>
      <c r="K177" s="325">
        <v>32</v>
      </c>
      <c r="L177" s="325">
        <f>J177+K177</f>
        <v>68</v>
      </c>
      <c r="M177" s="324">
        <v>32</v>
      </c>
    </row>
    <row r="178" spans="1:13" s="307" customFormat="1" ht="15.75" customHeight="1">
      <c r="A178" s="327">
        <v>366</v>
      </c>
      <c r="B178" s="326" t="s">
        <v>175</v>
      </c>
      <c r="C178" s="325">
        <v>6</v>
      </c>
      <c r="D178" s="325">
        <v>9</v>
      </c>
      <c r="E178" s="325">
        <f>C178+D178</f>
        <v>15</v>
      </c>
      <c r="F178" s="324">
        <v>10</v>
      </c>
      <c r="H178" s="327">
        <v>426</v>
      </c>
      <c r="I178" s="326" t="s">
        <v>174</v>
      </c>
      <c r="J178" s="325">
        <v>15</v>
      </c>
      <c r="K178" s="325">
        <v>14</v>
      </c>
      <c r="L178" s="325">
        <f>J178+K178</f>
        <v>29</v>
      </c>
      <c r="M178" s="324">
        <v>15</v>
      </c>
    </row>
    <row r="179" spans="1:13" s="307" customFormat="1" ht="15.75" customHeight="1">
      <c r="A179" s="327">
        <v>367</v>
      </c>
      <c r="B179" s="326" t="s">
        <v>173</v>
      </c>
      <c r="C179" s="325">
        <v>47</v>
      </c>
      <c r="D179" s="325">
        <v>39</v>
      </c>
      <c r="E179" s="325">
        <f>C179+D179</f>
        <v>86</v>
      </c>
      <c r="F179" s="324">
        <v>47</v>
      </c>
      <c r="H179" s="327">
        <v>427</v>
      </c>
      <c r="I179" s="326" t="s">
        <v>172</v>
      </c>
      <c r="J179" s="325">
        <v>3</v>
      </c>
      <c r="K179" s="325">
        <v>4</v>
      </c>
      <c r="L179" s="325">
        <f>J179+K179</f>
        <v>7</v>
      </c>
      <c r="M179" s="324">
        <v>5</v>
      </c>
    </row>
    <row r="180" spans="1:13" s="307" customFormat="1" ht="15.75" customHeight="1">
      <c r="A180" s="327">
        <v>368</v>
      </c>
      <c r="B180" s="326" t="s">
        <v>171</v>
      </c>
      <c r="C180" s="325">
        <v>19</v>
      </c>
      <c r="D180" s="325">
        <v>17</v>
      </c>
      <c r="E180" s="325">
        <f>C180+D180</f>
        <v>36</v>
      </c>
      <c r="F180" s="324">
        <v>19</v>
      </c>
      <c r="H180" s="327">
        <v>428</v>
      </c>
      <c r="I180" s="326" t="s">
        <v>170</v>
      </c>
      <c r="J180" s="325">
        <v>1</v>
      </c>
      <c r="K180" s="325">
        <v>1</v>
      </c>
      <c r="L180" s="325">
        <f>J180+K180</f>
        <v>2</v>
      </c>
      <c r="M180" s="324">
        <v>1</v>
      </c>
    </row>
    <row r="181" spans="1:13" s="307" customFormat="1" ht="15.75" customHeight="1">
      <c r="A181" s="327">
        <v>369</v>
      </c>
      <c r="B181" s="326" t="s">
        <v>169</v>
      </c>
      <c r="C181" s="318">
        <v>8</v>
      </c>
      <c r="D181" s="318">
        <v>7</v>
      </c>
      <c r="E181" s="325">
        <f>C181+D181</f>
        <v>15</v>
      </c>
      <c r="F181" s="317">
        <v>9</v>
      </c>
      <c r="H181" s="327">
        <v>429</v>
      </c>
      <c r="I181" s="326" t="s">
        <v>168</v>
      </c>
      <c r="J181" s="325">
        <v>32</v>
      </c>
      <c r="K181" s="325">
        <v>36</v>
      </c>
      <c r="L181" s="325">
        <f>J181+K181</f>
        <v>68</v>
      </c>
      <c r="M181" s="324">
        <v>27</v>
      </c>
    </row>
    <row r="182" spans="1:13" s="307" customFormat="1" ht="15.75" customHeight="1">
      <c r="A182" s="323" t="s">
        <v>167</v>
      </c>
      <c r="B182" s="322"/>
      <c r="C182" s="321">
        <f>SUM(C171:C181)</f>
        <v>137</v>
      </c>
      <c r="D182" s="321">
        <f>SUM(D171:D181)</f>
        <v>138</v>
      </c>
      <c r="E182" s="321">
        <f>SUM(E171:E181)</f>
        <v>275</v>
      </c>
      <c r="F182" s="313">
        <f>SUM(F171:F181)</f>
        <v>156</v>
      </c>
      <c r="H182" s="327">
        <v>430</v>
      </c>
      <c r="I182" s="326" t="s">
        <v>166</v>
      </c>
      <c r="J182" s="325">
        <v>15</v>
      </c>
      <c r="K182" s="325">
        <v>14</v>
      </c>
      <c r="L182" s="325">
        <f>J182+K182</f>
        <v>29</v>
      </c>
      <c r="M182" s="324">
        <v>12</v>
      </c>
    </row>
    <row r="183" spans="1:13" s="307" customFormat="1" ht="15.75" customHeight="1">
      <c r="A183" s="330">
        <v>380</v>
      </c>
      <c r="B183" s="329" t="s">
        <v>165</v>
      </c>
      <c r="C183" s="325">
        <v>141</v>
      </c>
      <c r="D183" s="325">
        <v>147</v>
      </c>
      <c r="E183" s="328">
        <f>C183+D183</f>
        <v>288</v>
      </c>
      <c r="F183" s="324">
        <v>111</v>
      </c>
      <c r="H183" s="327">
        <v>431</v>
      </c>
      <c r="I183" s="326" t="s">
        <v>164</v>
      </c>
      <c r="J183" s="325">
        <v>42</v>
      </c>
      <c r="K183" s="325">
        <v>52</v>
      </c>
      <c r="L183" s="325">
        <f>J183+K183</f>
        <v>94</v>
      </c>
      <c r="M183" s="324">
        <v>34</v>
      </c>
    </row>
    <row r="184" spans="1:13" s="307" customFormat="1" ht="15.75" customHeight="1">
      <c r="A184" s="327">
        <v>381</v>
      </c>
      <c r="B184" s="326" t="s">
        <v>163</v>
      </c>
      <c r="C184" s="325">
        <v>185</v>
      </c>
      <c r="D184" s="325">
        <v>203</v>
      </c>
      <c r="E184" s="325">
        <f>C184+D184</f>
        <v>388</v>
      </c>
      <c r="F184" s="324">
        <v>131</v>
      </c>
      <c r="H184" s="327">
        <v>432</v>
      </c>
      <c r="I184" s="326" t="s">
        <v>162</v>
      </c>
      <c r="J184" s="325">
        <v>3</v>
      </c>
      <c r="K184" s="325">
        <v>5</v>
      </c>
      <c r="L184" s="325">
        <f>J184+K184</f>
        <v>8</v>
      </c>
      <c r="M184" s="324">
        <v>5</v>
      </c>
    </row>
    <row r="185" spans="1:13" s="307" customFormat="1" ht="15.75" customHeight="1">
      <c r="A185" s="327">
        <v>382</v>
      </c>
      <c r="B185" s="326" t="s">
        <v>161</v>
      </c>
      <c r="C185" s="325">
        <v>85</v>
      </c>
      <c r="D185" s="325">
        <v>83</v>
      </c>
      <c r="E185" s="325">
        <f>C185+D185</f>
        <v>168</v>
      </c>
      <c r="F185" s="324">
        <v>73</v>
      </c>
      <c r="H185" s="327">
        <v>433</v>
      </c>
      <c r="I185" s="326" t="s">
        <v>160</v>
      </c>
      <c r="J185" s="325">
        <v>58</v>
      </c>
      <c r="K185" s="325">
        <v>62</v>
      </c>
      <c r="L185" s="325">
        <f>J185+K185</f>
        <v>120</v>
      </c>
      <c r="M185" s="324">
        <v>56</v>
      </c>
    </row>
    <row r="186" spans="1:13" s="307" customFormat="1" ht="15.75" customHeight="1">
      <c r="A186" s="327">
        <v>383</v>
      </c>
      <c r="B186" s="326" t="s">
        <v>159</v>
      </c>
      <c r="C186" s="325">
        <v>45</v>
      </c>
      <c r="D186" s="325">
        <v>53</v>
      </c>
      <c r="E186" s="325">
        <f>C186+D186</f>
        <v>98</v>
      </c>
      <c r="F186" s="324">
        <v>31</v>
      </c>
      <c r="H186" s="327">
        <v>434</v>
      </c>
      <c r="I186" s="326" t="s">
        <v>158</v>
      </c>
      <c r="J186" s="325">
        <v>55</v>
      </c>
      <c r="K186" s="325">
        <v>72</v>
      </c>
      <c r="L186" s="325">
        <f>J186+K186</f>
        <v>127</v>
      </c>
      <c r="M186" s="324">
        <v>58</v>
      </c>
    </row>
    <row r="187" spans="1:13" s="307" customFormat="1" ht="15.75" customHeight="1">
      <c r="A187" s="327">
        <v>384</v>
      </c>
      <c r="B187" s="326" t="s">
        <v>157</v>
      </c>
      <c r="C187" s="325">
        <v>106</v>
      </c>
      <c r="D187" s="325">
        <v>113</v>
      </c>
      <c r="E187" s="325">
        <f>C187+D187</f>
        <v>219</v>
      </c>
      <c r="F187" s="324">
        <v>72</v>
      </c>
      <c r="H187" s="327">
        <v>435</v>
      </c>
      <c r="I187" s="326" t="s">
        <v>156</v>
      </c>
      <c r="J187" s="325">
        <v>217</v>
      </c>
      <c r="K187" s="325">
        <v>225</v>
      </c>
      <c r="L187" s="325">
        <f>J187+K187</f>
        <v>442</v>
      </c>
      <c r="M187" s="324">
        <v>175</v>
      </c>
    </row>
    <row r="188" spans="1:13" s="307" customFormat="1" ht="15.75" customHeight="1">
      <c r="A188" s="327">
        <v>385</v>
      </c>
      <c r="B188" s="326" t="s">
        <v>155</v>
      </c>
      <c r="C188" s="325">
        <v>206</v>
      </c>
      <c r="D188" s="325">
        <v>208</v>
      </c>
      <c r="E188" s="325">
        <f>C188+D188</f>
        <v>414</v>
      </c>
      <c r="F188" s="324">
        <v>163</v>
      </c>
      <c r="H188" s="327">
        <v>436</v>
      </c>
      <c r="I188" s="326" t="s">
        <v>154</v>
      </c>
      <c r="J188" s="325">
        <v>79</v>
      </c>
      <c r="K188" s="325">
        <v>71</v>
      </c>
      <c r="L188" s="325">
        <f>J188+K188</f>
        <v>150</v>
      </c>
      <c r="M188" s="324">
        <v>59</v>
      </c>
    </row>
    <row r="189" spans="1:13" s="307" customFormat="1" ht="15.75" customHeight="1">
      <c r="A189" s="327">
        <v>386</v>
      </c>
      <c r="B189" s="326" t="s">
        <v>153</v>
      </c>
      <c r="C189" s="325">
        <v>168</v>
      </c>
      <c r="D189" s="325">
        <v>177</v>
      </c>
      <c r="E189" s="325">
        <f>C189+D189</f>
        <v>345</v>
      </c>
      <c r="F189" s="324">
        <v>122</v>
      </c>
      <c r="H189" s="327">
        <v>437</v>
      </c>
      <c r="I189" s="326" t="s">
        <v>152</v>
      </c>
      <c r="J189" s="325">
        <v>14</v>
      </c>
      <c r="K189" s="325">
        <v>14</v>
      </c>
      <c r="L189" s="325">
        <f>J189+K189</f>
        <v>28</v>
      </c>
      <c r="M189" s="324">
        <v>13</v>
      </c>
    </row>
    <row r="190" spans="1:13" s="307" customFormat="1" ht="15.75" customHeight="1">
      <c r="A190" s="327">
        <v>387</v>
      </c>
      <c r="B190" s="326" t="s">
        <v>151</v>
      </c>
      <c r="C190" s="325">
        <v>601</v>
      </c>
      <c r="D190" s="325">
        <v>589</v>
      </c>
      <c r="E190" s="325">
        <f>C190+D190</f>
        <v>1190</v>
      </c>
      <c r="F190" s="324">
        <v>466</v>
      </c>
      <c r="H190" s="327">
        <v>438</v>
      </c>
      <c r="I190" s="326" t="s">
        <v>150</v>
      </c>
      <c r="J190" s="318">
        <v>129</v>
      </c>
      <c r="K190" s="318">
        <v>139</v>
      </c>
      <c r="L190" s="325">
        <f>J190+K190</f>
        <v>268</v>
      </c>
      <c r="M190" s="317">
        <v>100</v>
      </c>
    </row>
    <row r="191" spans="1:13" s="307" customFormat="1" ht="15.75" customHeight="1">
      <c r="A191" s="327">
        <v>388</v>
      </c>
      <c r="B191" s="326" t="s">
        <v>149</v>
      </c>
      <c r="C191" s="325">
        <v>706</v>
      </c>
      <c r="D191" s="325">
        <v>772</v>
      </c>
      <c r="E191" s="325">
        <f>C191+D191</f>
        <v>1478</v>
      </c>
      <c r="F191" s="324">
        <v>576</v>
      </c>
      <c r="H191" s="323" t="s">
        <v>148</v>
      </c>
      <c r="I191" s="322"/>
      <c r="J191" s="321">
        <f>SUM(J164:J190)</f>
        <v>1323</v>
      </c>
      <c r="K191" s="321">
        <f>SUM(K164:K190)</f>
        <v>1343</v>
      </c>
      <c r="L191" s="321">
        <f>SUM(L164:L190)</f>
        <v>2666</v>
      </c>
      <c r="M191" s="313">
        <f>SUM(M164:M190)</f>
        <v>1208</v>
      </c>
    </row>
    <row r="192" spans="1:13" s="307" customFormat="1" ht="15.75" customHeight="1">
      <c r="A192" s="327">
        <v>389</v>
      </c>
      <c r="B192" s="326" t="s">
        <v>147</v>
      </c>
      <c r="C192" s="325">
        <v>220</v>
      </c>
      <c r="D192" s="325">
        <v>227</v>
      </c>
      <c r="E192" s="325">
        <f>C192+D192</f>
        <v>447</v>
      </c>
      <c r="F192" s="324">
        <v>170</v>
      </c>
      <c r="H192" s="323" t="s">
        <v>146</v>
      </c>
      <c r="I192" s="322"/>
      <c r="J192" s="321">
        <f>J191+J163+C182+C170+J144+J128+J126+J108+C134</f>
        <v>11843</v>
      </c>
      <c r="K192" s="321">
        <f>K191+K163+D182+D170+K144+K128+K126+K108+D134</f>
        <v>12534</v>
      </c>
      <c r="L192" s="321">
        <f>L191+L163+E182+E170+L144+L128+L126+L108+E134</f>
        <v>24377</v>
      </c>
      <c r="M192" s="313">
        <f>M191+M163+F182+F170+M144+M128+M126+M108+F134</f>
        <v>9306</v>
      </c>
    </row>
    <row r="193" spans="1:13" s="307" customFormat="1" ht="15.75" customHeight="1">
      <c r="A193" s="320">
        <v>390</v>
      </c>
      <c r="B193" s="319" t="s">
        <v>145</v>
      </c>
      <c r="C193" s="318">
        <v>68</v>
      </c>
      <c r="D193" s="318">
        <v>59</v>
      </c>
      <c r="E193" s="318">
        <f>C193+D193</f>
        <v>127</v>
      </c>
      <c r="F193" s="317">
        <v>50</v>
      </c>
      <c r="H193" s="316" t="s">
        <v>144</v>
      </c>
      <c r="I193" s="315"/>
      <c r="J193" s="314">
        <f>J192+J96</f>
        <v>39887</v>
      </c>
      <c r="K193" s="314">
        <f>K192+K96</f>
        <v>43650</v>
      </c>
      <c r="L193" s="314">
        <f>L192+L96</f>
        <v>83537</v>
      </c>
      <c r="M193" s="313">
        <f>M192+M96</f>
        <v>35805</v>
      </c>
    </row>
    <row r="194" spans="3:13" s="307" customFormat="1" ht="15.75" customHeight="1">
      <c r="C194" s="308"/>
      <c r="D194" s="308"/>
      <c r="E194" s="308"/>
      <c r="F194" s="308"/>
      <c r="H194" s="312"/>
      <c r="I194" s="312"/>
      <c r="J194" s="311"/>
      <c r="K194" s="311"/>
      <c r="L194" s="310"/>
      <c r="M194" s="309" t="s">
        <v>143</v>
      </c>
    </row>
    <row r="195" spans="3:13" s="307" customFormat="1" ht="15.75" customHeight="1">
      <c r="C195" s="308"/>
      <c r="D195" s="308"/>
      <c r="E195" s="308"/>
      <c r="F195" s="308"/>
      <c r="J195" s="308"/>
      <c r="K195" s="308"/>
      <c r="L195" s="308"/>
      <c r="M195" s="308"/>
    </row>
    <row r="196" spans="3:13" s="307" customFormat="1" ht="15.75" customHeight="1">
      <c r="C196" s="308"/>
      <c r="D196" s="308"/>
      <c r="E196" s="308"/>
      <c r="F196" s="308"/>
      <c r="J196" s="308"/>
      <c r="K196" s="308"/>
      <c r="L196" s="308"/>
      <c r="M196" s="308"/>
    </row>
    <row r="197" spans="3:13" s="307" customFormat="1" ht="15.75" customHeight="1">
      <c r="C197" s="308"/>
      <c r="D197" s="308"/>
      <c r="E197" s="308"/>
      <c r="F197" s="308"/>
      <c r="J197" s="308"/>
      <c r="K197" s="308"/>
      <c r="L197" s="308"/>
      <c r="M197" s="308"/>
    </row>
    <row r="198" spans="3:13" s="307" customFormat="1" ht="15.75" customHeight="1">
      <c r="C198" s="308"/>
      <c r="D198" s="308"/>
      <c r="E198" s="308"/>
      <c r="F198" s="308"/>
      <c r="J198" s="308"/>
      <c r="K198" s="308"/>
      <c r="L198" s="308"/>
      <c r="M198" s="308"/>
    </row>
    <row r="199" spans="3:13" s="307" customFormat="1" ht="15.75" customHeight="1">
      <c r="C199" s="308"/>
      <c r="D199" s="308"/>
      <c r="E199" s="308"/>
      <c r="F199" s="308"/>
      <c r="J199" s="308"/>
      <c r="K199" s="308"/>
      <c r="L199" s="308"/>
      <c r="M199" s="308"/>
    </row>
    <row r="200" spans="3:13" s="307" customFormat="1" ht="15.75" customHeight="1">
      <c r="C200" s="308"/>
      <c r="D200" s="308"/>
      <c r="E200" s="308"/>
      <c r="F200" s="308"/>
      <c r="J200" s="308"/>
      <c r="K200" s="308"/>
      <c r="L200" s="308"/>
      <c r="M200" s="308"/>
    </row>
    <row r="201" spans="3:13" s="307" customFormat="1" ht="15.75" customHeight="1">
      <c r="C201" s="308"/>
      <c r="D201" s="308"/>
      <c r="E201" s="308"/>
      <c r="F201" s="308"/>
      <c r="J201" s="308"/>
      <c r="K201" s="308"/>
      <c r="L201" s="308"/>
      <c r="M201" s="308"/>
    </row>
    <row r="202" spans="3:13" s="307" customFormat="1" ht="15.75" customHeight="1">
      <c r="C202" s="308"/>
      <c r="D202" s="308"/>
      <c r="E202" s="308"/>
      <c r="F202" s="308"/>
      <c r="J202" s="308"/>
      <c r="K202" s="308"/>
      <c r="L202" s="308"/>
      <c r="M202" s="308"/>
    </row>
    <row r="203" spans="3:13" s="307" customFormat="1" ht="15.75" customHeight="1">
      <c r="C203" s="308"/>
      <c r="D203" s="308"/>
      <c r="E203" s="308"/>
      <c r="F203" s="308"/>
      <c r="J203" s="308"/>
      <c r="K203" s="308"/>
      <c r="L203" s="308"/>
      <c r="M203" s="308"/>
    </row>
    <row r="204" spans="3:13" s="307" customFormat="1" ht="15.75" customHeight="1">
      <c r="C204" s="308"/>
      <c r="D204" s="308"/>
      <c r="E204" s="308"/>
      <c r="F204" s="308"/>
      <c r="J204" s="308"/>
      <c r="K204" s="308"/>
      <c r="L204" s="308"/>
      <c r="M204" s="308"/>
    </row>
    <row r="205" spans="3:13" s="307" customFormat="1" ht="15.75" customHeight="1">
      <c r="C205" s="308"/>
      <c r="D205" s="308"/>
      <c r="E205" s="308"/>
      <c r="F205" s="308"/>
      <c r="J205" s="308"/>
      <c r="K205" s="308"/>
      <c r="L205" s="308"/>
      <c r="M205" s="308"/>
    </row>
    <row r="206" spans="3:13" s="307" customFormat="1" ht="15.75" customHeight="1">
      <c r="C206" s="308"/>
      <c r="D206" s="308"/>
      <c r="E206" s="308"/>
      <c r="F206" s="308"/>
      <c r="J206" s="308"/>
      <c r="K206" s="308"/>
      <c r="L206" s="308"/>
      <c r="M206" s="308"/>
    </row>
    <row r="207" spans="3:13" s="307" customFormat="1" ht="15.75" customHeight="1">
      <c r="C207" s="308"/>
      <c r="D207" s="308"/>
      <c r="E207" s="308"/>
      <c r="F207" s="308"/>
      <c r="J207" s="308"/>
      <c r="K207" s="308"/>
      <c r="L207" s="308"/>
      <c r="M207" s="308"/>
    </row>
    <row r="208" spans="3:13" s="307" customFormat="1" ht="15.75" customHeight="1">
      <c r="C208" s="308"/>
      <c r="D208" s="308"/>
      <c r="E208" s="308"/>
      <c r="F208" s="308"/>
      <c r="J208" s="308"/>
      <c r="K208" s="308"/>
      <c r="L208" s="308"/>
      <c r="M208" s="308"/>
    </row>
    <row r="209" spans="3:13" s="307" customFormat="1" ht="15.75" customHeight="1">
      <c r="C209" s="308"/>
      <c r="D209" s="308"/>
      <c r="E209" s="308"/>
      <c r="F209" s="308"/>
      <c r="J209" s="308"/>
      <c r="K209" s="308"/>
      <c r="L209" s="308"/>
      <c r="M209" s="308"/>
    </row>
    <row r="210" spans="3:13" s="307" customFormat="1" ht="15.75" customHeight="1">
      <c r="C210" s="308"/>
      <c r="D210" s="308"/>
      <c r="E210" s="308"/>
      <c r="F210" s="308"/>
      <c r="J210" s="308"/>
      <c r="K210" s="308"/>
      <c r="L210" s="308"/>
      <c r="M210" s="308"/>
    </row>
    <row r="211" spans="3:13" s="307" customFormat="1" ht="15.75" customHeight="1">
      <c r="C211" s="308"/>
      <c r="D211" s="308"/>
      <c r="E211" s="308"/>
      <c r="F211" s="308"/>
      <c r="J211" s="308"/>
      <c r="K211" s="308"/>
      <c r="L211" s="308"/>
      <c r="M211" s="308"/>
    </row>
    <row r="212" spans="3:13" s="307" customFormat="1" ht="15.75" customHeight="1">
      <c r="C212" s="308"/>
      <c r="D212" s="308"/>
      <c r="E212" s="308"/>
      <c r="F212" s="308"/>
      <c r="J212" s="308"/>
      <c r="K212" s="308"/>
      <c r="L212" s="308"/>
      <c r="M212" s="308"/>
    </row>
    <row r="213" spans="3:13" s="307" customFormat="1" ht="15.75" customHeight="1">
      <c r="C213" s="308"/>
      <c r="D213" s="308"/>
      <c r="E213" s="308"/>
      <c r="F213" s="308"/>
      <c r="J213" s="308"/>
      <c r="K213" s="308"/>
      <c r="L213" s="308"/>
      <c r="M213" s="308"/>
    </row>
    <row r="214" spans="3:13" s="307" customFormat="1" ht="15.75" customHeight="1">
      <c r="C214" s="308"/>
      <c r="D214" s="308"/>
      <c r="E214" s="308"/>
      <c r="F214" s="308"/>
      <c r="J214" s="308"/>
      <c r="K214" s="308"/>
      <c r="L214" s="308"/>
      <c r="M214" s="308"/>
    </row>
    <row r="215" spans="3:13" s="307" customFormat="1" ht="15.75" customHeight="1">
      <c r="C215" s="308"/>
      <c r="D215" s="308"/>
      <c r="E215" s="308"/>
      <c r="F215" s="308"/>
      <c r="J215" s="308"/>
      <c r="K215" s="308"/>
      <c r="L215" s="308"/>
      <c r="M215" s="308"/>
    </row>
    <row r="216" spans="3:13" s="307" customFormat="1" ht="15.75" customHeight="1">
      <c r="C216" s="308"/>
      <c r="D216" s="308"/>
      <c r="E216" s="308"/>
      <c r="F216" s="308"/>
      <c r="J216" s="308"/>
      <c r="K216" s="308"/>
      <c r="L216" s="308"/>
      <c r="M216" s="308"/>
    </row>
    <row r="217" spans="3:13" s="307" customFormat="1" ht="15.75" customHeight="1">
      <c r="C217" s="308"/>
      <c r="D217" s="308"/>
      <c r="E217" s="308"/>
      <c r="F217" s="308"/>
      <c r="J217" s="308"/>
      <c r="K217" s="308"/>
      <c r="L217" s="308"/>
      <c r="M217" s="308"/>
    </row>
    <row r="218" spans="3:13" s="307" customFormat="1" ht="15.75" customHeight="1">
      <c r="C218" s="308"/>
      <c r="D218" s="308"/>
      <c r="E218" s="308"/>
      <c r="F218" s="308"/>
      <c r="J218" s="308"/>
      <c r="K218" s="308"/>
      <c r="L218" s="308"/>
      <c r="M218" s="308"/>
    </row>
    <row r="219" spans="3:13" s="307" customFormat="1" ht="15.75" customHeight="1">
      <c r="C219" s="308"/>
      <c r="D219" s="308"/>
      <c r="E219" s="308"/>
      <c r="F219" s="308"/>
      <c r="J219" s="308"/>
      <c r="K219" s="308"/>
      <c r="L219" s="308"/>
      <c r="M219" s="308"/>
    </row>
    <row r="220" spans="3:13" s="307" customFormat="1" ht="15.75" customHeight="1">
      <c r="C220" s="308"/>
      <c r="D220" s="308"/>
      <c r="E220" s="308"/>
      <c r="F220" s="308"/>
      <c r="J220" s="308"/>
      <c r="K220" s="308"/>
      <c r="L220" s="308"/>
      <c r="M220" s="308"/>
    </row>
    <row r="221" spans="3:13" s="307" customFormat="1" ht="15.75" customHeight="1">
      <c r="C221" s="308"/>
      <c r="D221" s="308"/>
      <c r="E221" s="308"/>
      <c r="F221" s="308"/>
      <c r="J221" s="308"/>
      <c r="K221" s="308"/>
      <c r="L221" s="308"/>
      <c r="M221" s="308"/>
    </row>
    <row r="222" spans="3:13" s="307" customFormat="1" ht="15.75" customHeight="1">
      <c r="C222" s="308"/>
      <c r="D222" s="308"/>
      <c r="E222" s="308"/>
      <c r="F222" s="308"/>
      <c r="J222" s="308"/>
      <c r="K222" s="308"/>
      <c r="L222" s="308"/>
      <c r="M222" s="308"/>
    </row>
    <row r="223" spans="3:13" s="307" customFormat="1" ht="15.75" customHeight="1">
      <c r="C223" s="308"/>
      <c r="D223" s="308"/>
      <c r="E223" s="308"/>
      <c r="F223" s="308"/>
      <c r="J223" s="308"/>
      <c r="K223" s="308"/>
      <c r="L223" s="308"/>
      <c r="M223" s="308"/>
    </row>
    <row r="224" spans="3:13" s="307" customFormat="1" ht="15.75" customHeight="1">
      <c r="C224" s="308"/>
      <c r="D224" s="308"/>
      <c r="E224" s="308"/>
      <c r="F224" s="308"/>
      <c r="J224" s="308"/>
      <c r="K224" s="308"/>
      <c r="L224" s="308"/>
      <c r="M224" s="308"/>
    </row>
    <row r="225" spans="3:13" s="307" customFormat="1" ht="15.75" customHeight="1">
      <c r="C225" s="308"/>
      <c r="D225" s="308"/>
      <c r="E225" s="308"/>
      <c r="F225" s="308"/>
      <c r="J225" s="308"/>
      <c r="K225" s="308"/>
      <c r="L225" s="308"/>
      <c r="M225" s="308"/>
    </row>
    <row r="226" spans="3:13" s="307" customFormat="1" ht="15.75" customHeight="1">
      <c r="C226" s="308"/>
      <c r="D226" s="308"/>
      <c r="E226" s="308"/>
      <c r="F226" s="308"/>
      <c r="J226" s="308"/>
      <c r="K226" s="308"/>
      <c r="L226" s="308"/>
      <c r="M226" s="308"/>
    </row>
    <row r="227" spans="3:13" s="307" customFormat="1" ht="15.75" customHeight="1">
      <c r="C227" s="308"/>
      <c r="D227" s="308"/>
      <c r="E227" s="308"/>
      <c r="F227" s="308"/>
      <c r="J227" s="308"/>
      <c r="K227" s="308"/>
      <c r="L227" s="308"/>
      <c r="M227" s="308"/>
    </row>
    <row r="228" spans="3:13" s="307" customFormat="1" ht="15.75" customHeight="1">
      <c r="C228" s="308"/>
      <c r="D228" s="308"/>
      <c r="E228" s="308"/>
      <c r="F228" s="308"/>
      <c r="J228" s="308"/>
      <c r="K228" s="308"/>
      <c r="L228" s="308"/>
      <c r="M228" s="308"/>
    </row>
    <row r="229" spans="3:13" s="307" customFormat="1" ht="15.75" customHeight="1">
      <c r="C229" s="308"/>
      <c r="D229" s="308"/>
      <c r="E229" s="308"/>
      <c r="F229" s="308"/>
      <c r="G229" s="304"/>
      <c r="J229" s="308"/>
      <c r="K229" s="308"/>
      <c r="L229" s="308"/>
      <c r="M229" s="308"/>
    </row>
    <row r="230" spans="3:13" s="304" customFormat="1" ht="15.75" customHeight="1">
      <c r="C230" s="303"/>
      <c r="D230" s="303"/>
      <c r="E230" s="303"/>
      <c r="F230" s="303"/>
      <c r="J230" s="303"/>
      <c r="K230" s="303"/>
      <c r="L230" s="303"/>
      <c r="M230" s="303"/>
    </row>
    <row r="231" spans="3:13" s="304" customFormat="1" ht="15.75" customHeight="1">
      <c r="C231" s="303"/>
      <c r="D231" s="303"/>
      <c r="E231" s="303"/>
      <c r="F231" s="303"/>
      <c r="J231" s="303"/>
      <c r="K231" s="303"/>
      <c r="L231" s="303"/>
      <c r="M231" s="303"/>
    </row>
    <row r="232" spans="1:13" s="304" customFormat="1" ht="15.75" customHeight="1">
      <c r="A232" s="306"/>
      <c r="B232" s="306"/>
      <c r="C232" s="305"/>
      <c r="D232" s="305"/>
      <c r="E232" s="305"/>
      <c r="F232" s="305"/>
      <c r="J232" s="303"/>
      <c r="K232" s="303"/>
      <c r="L232" s="303"/>
      <c r="M232" s="303"/>
    </row>
    <row r="233" spans="3:13" s="304" customFormat="1" ht="15.75" customHeight="1">
      <c r="C233" s="303"/>
      <c r="D233" s="303"/>
      <c r="E233" s="303"/>
      <c r="F233" s="303"/>
      <c r="J233" s="303"/>
      <c r="K233" s="303"/>
      <c r="L233" s="303"/>
      <c r="M233" s="303"/>
    </row>
    <row r="234" spans="1:13" ht="15.75" customHeight="1">
      <c r="A234" s="304"/>
      <c r="B234" s="304"/>
      <c r="C234" s="301"/>
      <c r="D234" s="301"/>
      <c r="E234" s="301"/>
      <c r="F234" s="301"/>
      <c r="G234" s="304"/>
      <c r="J234" s="301"/>
      <c r="K234" s="301"/>
      <c r="L234" s="301"/>
      <c r="M234" s="301"/>
    </row>
    <row r="235" spans="1:13" ht="15.75" customHeight="1">
      <c r="A235" s="304"/>
      <c r="B235" s="304"/>
      <c r="C235" s="301"/>
      <c r="D235" s="301"/>
      <c r="E235" s="301"/>
      <c r="F235" s="301"/>
      <c r="G235" s="304"/>
      <c r="J235" s="301"/>
      <c r="K235" s="301"/>
      <c r="L235" s="301"/>
      <c r="M235" s="301"/>
    </row>
    <row r="236" spans="1:13" ht="12.75">
      <c r="A236" s="304"/>
      <c r="B236" s="304"/>
      <c r="C236" s="301"/>
      <c r="D236" s="301"/>
      <c r="E236" s="301"/>
      <c r="F236" s="301"/>
      <c r="G236" s="304"/>
      <c r="J236" s="301"/>
      <c r="K236" s="301"/>
      <c r="L236" s="301"/>
      <c r="M236" s="301"/>
    </row>
    <row r="237" spans="1:13" ht="12.75">
      <c r="A237" s="304"/>
      <c r="B237" s="304"/>
      <c r="C237" s="301"/>
      <c r="D237" s="301"/>
      <c r="E237" s="301"/>
      <c r="F237" s="301"/>
      <c r="J237" s="301"/>
      <c r="K237" s="301"/>
      <c r="L237" s="301"/>
      <c r="M237" s="301"/>
    </row>
    <row r="238" spans="1:13" ht="12.75">
      <c r="A238" s="304"/>
      <c r="B238" s="304"/>
      <c r="C238" s="301"/>
      <c r="D238" s="301"/>
      <c r="E238" s="301"/>
      <c r="F238" s="301"/>
      <c r="J238" s="301"/>
      <c r="K238" s="301"/>
      <c r="L238" s="301"/>
      <c r="M238" s="301"/>
    </row>
    <row r="239" spans="1:13" ht="12.75">
      <c r="A239" s="304"/>
      <c r="B239" s="304"/>
      <c r="C239" s="301"/>
      <c r="D239" s="301"/>
      <c r="E239" s="301"/>
      <c r="F239" s="301"/>
      <c r="J239" s="301"/>
      <c r="K239" s="301"/>
      <c r="L239" s="301"/>
      <c r="M239" s="301"/>
    </row>
    <row r="240" spans="1:13" ht="12.75">
      <c r="A240" s="304"/>
      <c r="B240" s="304"/>
      <c r="C240" s="301"/>
      <c r="D240" s="301"/>
      <c r="E240" s="301"/>
      <c r="F240" s="301"/>
      <c r="J240" s="301"/>
      <c r="K240" s="301"/>
      <c r="L240" s="301"/>
      <c r="M240" s="301"/>
    </row>
    <row r="241" spans="1:13" ht="12.75">
      <c r="A241" s="304"/>
      <c r="B241" s="304"/>
      <c r="C241" s="301"/>
      <c r="D241" s="301"/>
      <c r="E241" s="301"/>
      <c r="F241" s="301"/>
      <c r="J241" s="301"/>
      <c r="K241" s="301"/>
      <c r="L241" s="301"/>
      <c r="M241" s="301"/>
    </row>
    <row r="242" spans="1:2" ht="12.75">
      <c r="A242" s="304"/>
      <c r="B242" s="304"/>
    </row>
    <row r="243" spans="1:2" ht="12.75">
      <c r="A243" s="304"/>
      <c r="B243" s="304"/>
    </row>
    <row r="244" spans="1:2" ht="12.75">
      <c r="A244" s="304"/>
      <c r="B244" s="304"/>
    </row>
    <row r="245" spans="1:2" ht="12.75">
      <c r="A245" s="304"/>
      <c r="B245" s="304"/>
    </row>
    <row r="246" spans="1:2" ht="12.75">
      <c r="A246" s="304"/>
      <c r="B246" s="304"/>
    </row>
    <row r="247" spans="1:2" ht="12.75">
      <c r="A247" s="304"/>
      <c r="B247" s="304"/>
    </row>
    <row r="248" spans="1:2" ht="12.75">
      <c r="A248" s="304"/>
      <c r="B248" s="304"/>
    </row>
  </sheetData>
  <sheetProtection/>
  <mergeCells count="20">
    <mergeCell ref="A182:B182"/>
    <mergeCell ref="H126:I126"/>
    <mergeCell ref="H191:I191"/>
    <mergeCell ref="H192:I192"/>
    <mergeCell ref="H193:I193"/>
    <mergeCell ref="A53:B53"/>
    <mergeCell ref="H53:I53"/>
    <mergeCell ref="A102:B102"/>
    <mergeCell ref="H102:I102"/>
    <mergeCell ref="A151:B151"/>
    <mergeCell ref="H151:I151"/>
    <mergeCell ref="H96:I96"/>
    <mergeCell ref="H128:I128"/>
    <mergeCell ref="A170:B170"/>
    <mergeCell ref="A4:B4"/>
    <mergeCell ref="H4:I4"/>
    <mergeCell ref="H163:I163"/>
    <mergeCell ref="H144:I144"/>
    <mergeCell ref="H108:I108"/>
    <mergeCell ref="A134:B134"/>
  </mergeCells>
  <printOptions/>
  <pageMargins left="0.4724409448818898" right="0.3937007874015748" top="0.5905511811023623" bottom="0.5905511811023623" header="0.1968503937007874" footer="0"/>
  <pageSetup fitToHeight="4" horizontalDpi="600" verticalDpi="600" orientation="portrait" paperSize="9" r:id="rId1"/>
  <rowBreaks count="3" manualBreakCount="3">
    <brk id="49" max="255" man="1"/>
    <brk id="98" max="255" man="1"/>
    <brk id="1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SheetLayoutView="100" workbookViewId="0" topLeftCell="A1">
      <selection activeCell="A1" sqref="A1"/>
    </sheetView>
  </sheetViews>
  <sheetFormatPr defaultColWidth="10.625" defaultRowHeight="19.5" customHeight="1"/>
  <cols>
    <col min="1" max="1" width="11.125" style="353" customWidth="1"/>
    <col min="2" max="7" width="8.375" style="353" customWidth="1"/>
    <col min="8" max="12" width="8.375" style="354" customWidth="1"/>
    <col min="13" max="13" width="11.125" style="353" customWidth="1"/>
    <col min="14" max="24" width="8.375" style="353" customWidth="1"/>
    <col min="25" max="16384" width="10.625" style="353" customWidth="1"/>
  </cols>
  <sheetData>
    <row r="1" ht="18.75" customHeight="1">
      <c r="A1" s="353" t="s">
        <v>488</v>
      </c>
    </row>
    <row r="2" ht="18.75" customHeight="1"/>
    <row r="3" ht="18.75" customHeight="1">
      <c r="A3" s="353" t="s">
        <v>489</v>
      </c>
    </row>
    <row r="4" spans="1:12" ht="18.75" customHeight="1">
      <c r="A4" s="355"/>
      <c r="B4" s="355"/>
      <c r="C4" s="355"/>
      <c r="D4" s="356" t="s">
        <v>490</v>
      </c>
      <c r="H4" s="353"/>
      <c r="I4" s="353"/>
      <c r="J4" s="353"/>
      <c r="K4" s="353"/>
      <c r="L4" s="353"/>
    </row>
    <row r="5" spans="1:4" s="361" customFormat="1" ht="18.75" customHeight="1">
      <c r="A5" s="357"/>
      <c r="B5" s="358" t="s">
        <v>491</v>
      </c>
      <c r="C5" s="359"/>
      <c r="D5" s="360"/>
    </row>
    <row r="6" spans="1:12" ht="18.75" customHeight="1">
      <c r="A6" s="362" t="s">
        <v>492</v>
      </c>
      <c r="B6" s="363">
        <v>84419</v>
      </c>
      <c r="C6" s="364"/>
      <c r="D6" s="365"/>
      <c r="H6" s="353"/>
      <c r="I6" s="353"/>
      <c r="J6" s="353"/>
      <c r="K6" s="353"/>
      <c r="L6" s="353"/>
    </row>
    <row r="7" spans="1:12" ht="18.75" customHeight="1">
      <c r="A7" s="366" t="s">
        <v>493</v>
      </c>
      <c r="B7" s="367">
        <v>22538</v>
      </c>
      <c r="C7" s="368"/>
      <c r="D7" s="369"/>
      <c r="H7" s="353"/>
      <c r="I7" s="353"/>
      <c r="J7" s="353"/>
      <c r="K7" s="353"/>
      <c r="L7" s="353"/>
    </row>
    <row r="8" spans="1:12" ht="18.75" customHeight="1">
      <c r="A8" s="366" t="s">
        <v>494</v>
      </c>
      <c r="B8" s="367">
        <v>30428</v>
      </c>
      <c r="C8" s="368"/>
      <c r="D8" s="369"/>
      <c r="H8" s="353"/>
      <c r="I8" s="353"/>
      <c r="J8" s="353"/>
      <c r="K8" s="353"/>
      <c r="L8" s="353"/>
    </row>
    <row r="9" spans="1:12" ht="18.75" customHeight="1">
      <c r="A9" s="366" t="s">
        <v>495</v>
      </c>
      <c r="B9" s="370">
        <v>1511</v>
      </c>
      <c r="C9" s="371"/>
      <c r="D9" s="372"/>
      <c r="H9" s="353"/>
      <c r="I9" s="353"/>
      <c r="J9" s="353"/>
      <c r="K9" s="353"/>
      <c r="L9" s="353"/>
    </row>
    <row r="10" spans="1:12" ht="18.75" customHeight="1">
      <c r="A10" s="373" t="s">
        <v>496</v>
      </c>
      <c r="B10" s="374">
        <f>SUM(B6:D9)</f>
        <v>138896</v>
      </c>
      <c r="C10" s="375"/>
      <c r="D10" s="376"/>
      <c r="H10" s="353"/>
      <c r="I10" s="353"/>
      <c r="J10" s="353"/>
      <c r="K10" s="353"/>
      <c r="L10" s="353"/>
    </row>
    <row r="11" spans="1:12" ht="18.75" customHeight="1">
      <c r="A11" s="377"/>
      <c r="B11" s="355"/>
      <c r="C11" s="355"/>
      <c r="D11" s="356" t="s">
        <v>58</v>
      </c>
      <c r="H11" s="353"/>
      <c r="I11" s="353"/>
      <c r="J11" s="353"/>
      <c r="K11" s="353"/>
      <c r="L11" s="353"/>
    </row>
    <row r="12" spans="1:24" ht="18.75" customHeight="1">
      <c r="A12" s="378"/>
      <c r="B12" s="379"/>
      <c r="C12" s="379"/>
      <c r="D12" s="379"/>
      <c r="E12" s="379"/>
      <c r="F12" s="379"/>
      <c r="G12" s="379"/>
      <c r="H12" s="379"/>
      <c r="I12" s="379"/>
      <c r="J12" s="380"/>
      <c r="K12" s="380"/>
      <c r="L12" s="379"/>
      <c r="M12" s="378"/>
      <c r="N12" s="379"/>
      <c r="O12" s="379"/>
      <c r="P12" s="379"/>
      <c r="Q12" s="379"/>
      <c r="R12" s="379"/>
      <c r="S12" s="379"/>
      <c r="T12" s="381"/>
      <c r="U12" s="379"/>
      <c r="V12" s="381"/>
      <c r="W12" s="381"/>
      <c r="X12" s="380"/>
    </row>
    <row r="13" spans="1:24" ht="18.75" customHeight="1">
      <c r="A13" s="378"/>
      <c r="B13" s="379"/>
      <c r="C13" s="379"/>
      <c r="D13" s="379"/>
      <c r="E13" s="379"/>
      <c r="F13" s="379"/>
      <c r="G13" s="379"/>
      <c r="H13" s="379"/>
      <c r="I13" s="379"/>
      <c r="J13" s="380"/>
      <c r="K13" s="380"/>
      <c r="L13" s="379"/>
      <c r="M13" s="378"/>
      <c r="N13" s="379"/>
      <c r="O13" s="379"/>
      <c r="P13" s="379"/>
      <c r="Q13" s="379"/>
      <c r="R13" s="379"/>
      <c r="S13" s="379"/>
      <c r="T13" s="381"/>
      <c r="U13" s="379"/>
      <c r="V13" s="381"/>
      <c r="W13" s="381"/>
      <c r="X13" s="380"/>
    </row>
    <row r="14" spans="1:23" ht="18.75" customHeight="1">
      <c r="A14" s="353" t="s">
        <v>497</v>
      </c>
      <c r="H14" s="381"/>
      <c r="J14" s="380"/>
      <c r="K14" s="380"/>
      <c r="L14" s="381"/>
      <c r="T14" s="356"/>
      <c r="V14" s="356"/>
      <c r="W14" s="356" t="s">
        <v>60</v>
      </c>
    </row>
    <row r="15" spans="1:23" s="361" customFormat="1" ht="18.75" customHeight="1">
      <c r="A15" s="382"/>
      <c r="B15" s="383" t="s">
        <v>498</v>
      </c>
      <c r="C15" s="384" t="s">
        <v>499</v>
      </c>
      <c r="D15" s="385" t="s">
        <v>500</v>
      </c>
      <c r="E15" s="385" t="s">
        <v>501</v>
      </c>
      <c r="F15" s="385" t="s">
        <v>502</v>
      </c>
      <c r="G15" s="385" t="s">
        <v>503</v>
      </c>
      <c r="H15" s="385" t="s">
        <v>504</v>
      </c>
      <c r="I15" s="385" t="s">
        <v>505</v>
      </c>
      <c r="J15" s="386" t="s">
        <v>506</v>
      </c>
      <c r="K15" s="386" t="s">
        <v>507</v>
      </c>
      <c r="L15" s="387" t="s">
        <v>508</v>
      </c>
      <c r="M15" s="382"/>
      <c r="N15" s="384" t="s">
        <v>509</v>
      </c>
      <c r="O15" s="384" t="s">
        <v>510</v>
      </c>
      <c r="P15" s="384" t="s">
        <v>511</v>
      </c>
      <c r="Q15" s="384" t="s">
        <v>512</v>
      </c>
      <c r="R15" s="384" t="s">
        <v>513</v>
      </c>
      <c r="S15" s="388" t="s">
        <v>514</v>
      </c>
      <c r="T15" s="384" t="s">
        <v>515</v>
      </c>
      <c r="U15" s="384" t="s">
        <v>26</v>
      </c>
      <c r="V15" s="389" t="s">
        <v>516</v>
      </c>
      <c r="W15" s="390" t="s">
        <v>28</v>
      </c>
    </row>
    <row r="16" spans="1:23" ht="18.75" customHeight="1">
      <c r="A16" s="391" t="s">
        <v>492</v>
      </c>
      <c r="B16" s="392">
        <v>27724</v>
      </c>
      <c r="C16" s="393">
        <v>28564</v>
      </c>
      <c r="D16" s="393">
        <v>30993</v>
      </c>
      <c r="E16" s="393">
        <v>34800</v>
      </c>
      <c r="F16" s="393">
        <v>37301</v>
      </c>
      <c r="G16" s="393">
        <v>45767</v>
      </c>
      <c r="H16" s="393">
        <v>46882</v>
      </c>
      <c r="I16" s="393">
        <v>49708</v>
      </c>
      <c r="J16" s="394">
        <v>50588</v>
      </c>
      <c r="K16" s="394">
        <v>53399</v>
      </c>
      <c r="L16" s="395">
        <v>56459</v>
      </c>
      <c r="M16" s="391" t="s">
        <v>492</v>
      </c>
      <c r="N16" s="393">
        <v>60504</v>
      </c>
      <c r="O16" s="393">
        <v>63813</v>
      </c>
      <c r="P16" s="396">
        <v>65033</v>
      </c>
      <c r="Q16" s="397">
        <v>65243</v>
      </c>
      <c r="R16" s="397">
        <v>66139</v>
      </c>
      <c r="S16" s="398">
        <v>66430</v>
      </c>
      <c r="T16" s="397">
        <v>66244</v>
      </c>
      <c r="U16" s="399">
        <v>63955</v>
      </c>
      <c r="V16" s="400">
        <v>62318</v>
      </c>
      <c r="W16" s="401">
        <v>59639</v>
      </c>
    </row>
    <row r="17" spans="1:23" ht="18.75" customHeight="1">
      <c r="A17" s="402" t="s">
        <v>517</v>
      </c>
      <c r="B17" s="403">
        <v>34841</v>
      </c>
      <c r="C17" s="404">
        <v>36480</v>
      </c>
      <c r="D17" s="404">
        <v>39658</v>
      </c>
      <c r="E17" s="404">
        <v>41581</v>
      </c>
      <c r="F17" s="404">
        <v>42984</v>
      </c>
      <c r="G17" s="404">
        <v>48679</v>
      </c>
      <c r="H17" s="404">
        <v>50118</v>
      </c>
      <c r="I17" s="404">
        <v>50664</v>
      </c>
      <c r="J17" s="405">
        <v>48314</v>
      </c>
      <c r="K17" s="405">
        <v>47692</v>
      </c>
      <c r="L17" s="406">
        <v>44254</v>
      </c>
      <c r="M17" s="402" t="s">
        <v>517</v>
      </c>
      <c r="N17" s="404">
        <v>45293</v>
      </c>
      <c r="O17" s="404">
        <v>42581</v>
      </c>
      <c r="P17" s="404">
        <v>42147</v>
      </c>
      <c r="Q17" s="404">
        <v>41576</v>
      </c>
      <c r="R17" s="404">
        <v>41029</v>
      </c>
      <c r="S17" s="407">
        <v>40102</v>
      </c>
      <c r="T17" s="404">
        <f>SUM(T18:T22)</f>
        <v>38494</v>
      </c>
      <c r="U17" s="408">
        <f>SUM(U18:U22)</f>
        <v>36314</v>
      </c>
      <c r="V17" s="409">
        <f>SUM(V18:V22)</f>
        <v>33585</v>
      </c>
      <c r="W17" s="410">
        <f>SUM(W18:W22)</f>
        <v>30428</v>
      </c>
    </row>
    <row r="18" spans="1:23" ht="18.75" customHeight="1">
      <c r="A18" s="411" t="s">
        <v>518</v>
      </c>
      <c r="B18" s="412">
        <v>8375</v>
      </c>
      <c r="C18" s="295">
        <v>8750</v>
      </c>
      <c r="D18" s="413">
        <v>9156</v>
      </c>
      <c r="E18" s="413">
        <v>9587</v>
      </c>
      <c r="F18" s="413">
        <v>9557</v>
      </c>
      <c r="G18" s="413">
        <v>11235</v>
      </c>
      <c r="H18" s="413">
        <v>11594</v>
      </c>
      <c r="I18" s="413">
        <v>11834</v>
      </c>
      <c r="J18" s="414">
        <v>11027</v>
      </c>
      <c r="K18" s="414">
        <v>10926</v>
      </c>
      <c r="L18" s="415">
        <v>10693</v>
      </c>
      <c r="M18" s="411" t="s">
        <v>518</v>
      </c>
      <c r="N18" s="413">
        <v>11110</v>
      </c>
      <c r="O18" s="413">
        <v>11349</v>
      </c>
      <c r="P18" s="416">
        <v>11578</v>
      </c>
      <c r="Q18" s="417">
        <v>11522</v>
      </c>
      <c r="R18" s="417">
        <v>11679</v>
      </c>
      <c r="S18" s="252">
        <v>11716</v>
      </c>
      <c r="T18" s="417">
        <v>11647</v>
      </c>
      <c r="U18" s="295">
        <v>11241</v>
      </c>
      <c r="V18" s="418">
        <v>10687</v>
      </c>
      <c r="W18" s="419">
        <v>9939</v>
      </c>
    </row>
    <row r="19" spans="1:23" ht="18.75" customHeight="1">
      <c r="A19" s="402" t="s">
        <v>519</v>
      </c>
      <c r="B19" s="420">
        <v>3780</v>
      </c>
      <c r="C19" s="408">
        <v>3907</v>
      </c>
      <c r="D19" s="404">
        <v>4602</v>
      </c>
      <c r="E19" s="404">
        <v>5363</v>
      </c>
      <c r="F19" s="404">
        <v>5871</v>
      </c>
      <c r="G19" s="404">
        <v>6376</v>
      </c>
      <c r="H19" s="404">
        <v>6652</v>
      </c>
      <c r="I19" s="404">
        <v>6477</v>
      </c>
      <c r="J19" s="405">
        <v>6259</v>
      </c>
      <c r="K19" s="405">
        <v>6204</v>
      </c>
      <c r="L19" s="406">
        <v>5436</v>
      </c>
      <c r="M19" s="402" t="s">
        <v>519</v>
      </c>
      <c r="N19" s="404">
        <v>5143</v>
      </c>
      <c r="O19" s="404">
        <v>4825</v>
      </c>
      <c r="P19" s="421">
        <v>4601</v>
      </c>
      <c r="Q19" s="422">
        <v>4375</v>
      </c>
      <c r="R19" s="422">
        <v>4183</v>
      </c>
      <c r="S19" s="407">
        <v>4005</v>
      </c>
      <c r="T19" s="422">
        <v>3805</v>
      </c>
      <c r="U19" s="408">
        <v>3503</v>
      </c>
      <c r="V19" s="418">
        <v>3166</v>
      </c>
      <c r="W19" s="419">
        <v>2789</v>
      </c>
    </row>
    <row r="20" spans="1:23" ht="18.75" customHeight="1">
      <c r="A20" s="402" t="s">
        <v>520</v>
      </c>
      <c r="B20" s="420">
        <v>10483</v>
      </c>
      <c r="C20" s="408">
        <v>10857</v>
      </c>
      <c r="D20" s="404">
        <v>12665</v>
      </c>
      <c r="E20" s="404">
        <v>13159</v>
      </c>
      <c r="F20" s="404">
        <v>13374</v>
      </c>
      <c r="G20" s="404">
        <v>15077</v>
      </c>
      <c r="H20" s="404">
        <v>15460</v>
      </c>
      <c r="I20" s="404">
        <v>16163</v>
      </c>
      <c r="J20" s="405">
        <v>16042</v>
      </c>
      <c r="K20" s="405">
        <v>16885</v>
      </c>
      <c r="L20" s="406">
        <v>16011</v>
      </c>
      <c r="M20" s="402" t="s">
        <v>520</v>
      </c>
      <c r="N20" s="404">
        <v>16058</v>
      </c>
      <c r="O20" s="404">
        <v>15554</v>
      </c>
      <c r="P20" s="421">
        <v>15430</v>
      </c>
      <c r="Q20" s="422">
        <v>15568</v>
      </c>
      <c r="R20" s="422">
        <v>15438</v>
      </c>
      <c r="S20" s="407">
        <v>14916</v>
      </c>
      <c r="T20" s="422">
        <v>14292</v>
      </c>
      <c r="U20" s="408">
        <v>13375</v>
      </c>
      <c r="V20" s="418">
        <v>12378</v>
      </c>
      <c r="W20" s="419">
        <v>11234</v>
      </c>
    </row>
    <row r="21" spans="1:23" ht="18.75" customHeight="1">
      <c r="A21" s="402" t="s">
        <v>521</v>
      </c>
      <c r="B21" s="420">
        <v>9663</v>
      </c>
      <c r="C21" s="408">
        <v>10444</v>
      </c>
      <c r="D21" s="404">
        <v>10644</v>
      </c>
      <c r="E21" s="404">
        <v>10854</v>
      </c>
      <c r="F21" s="404">
        <v>11024</v>
      </c>
      <c r="G21" s="404">
        <v>12905</v>
      </c>
      <c r="H21" s="404">
        <v>13174</v>
      </c>
      <c r="I21" s="404">
        <v>13035</v>
      </c>
      <c r="J21" s="405">
        <v>12138</v>
      </c>
      <c r="K21" s="405">
        <v>11288</v>
      </c>
      <c r="L21" s="406">
        <v>10071</v>
      </c>
      <c r="M21" s="402" t="s">
        <v>521</v>
      </c>
      <c r="N21" s="404">
        <v>11158</v>
      </c>
      <c r="O21" s="404">
        <v>9238</v>
      </c>
      <c r="P21" s="421">
        <v>8907</v>
      </c>
      <c r="Q21" s="422">
        <v>8551</v>
      </c>
      <c r="R21" s="422">
        <v>8111</v>
      </c>
      <c r="S21" s="407">
        <v>7868</v>
      </c>
      <c r="T21" s="422">
        <v>7325</v>
      </c>
      <c r="U21" s="408">
        <v>6890</v>
      </c>
      <c r="V21" s="418">
        <v>6178</v>
      </c>
      <c r="W21" s="419">
        <v>5415</v>
      </c>
    </row>
    <row r="22" spans="1:23" ht="18.75" customHeight="1">
      <c r="A22" s="423" t="s">
        <v>522</v>
      </c>
      <c r="B22" s="424">
        <v>2540</v>
      </c>
      <c r="C22" s="425">
        <v>2522</v>
      </c>
      <c r="D22" s="426">
        <v>2591</v>
      </c>
      <c r="E22" s="426">
        <v>2618</v>
      </c>
      <c r="F22" s="426">
        <v>3158</v>
      </c>
      <c r="G22" s="426">
        <v>3086</v>
      </c>
      <c r="H22" s="426">
        <v>3238</v>
      </c>
      <c r="I22" s="426">
        <v>3155</v>
      </c>
      <c r="J22" s="427">
        <v>2848</v>
      </c>
      <c r="K22" s="427">
        <v>2389</v>
      </c>
      <c r="L22" s="428">
        <v>2043</v>
      </c>
      <c r="M22" s="423" t="s">
        <v>522</v>
      </c>
      <c r="N22" s="426">
        <v>1824</v>
      </c>
      <c r="O22" s="426">
        <v>1615</v>
      </c>
      <c r="P22" s="429">
        <v>1631</v>
      </c>
      <c r="Q22" s="430">
        <v>1560</v>
      </c>
      <c r="R22" s="430">
        <v>1618</v>
      </c>
      <c r="S22" s="247">
        <v>1597</v>
      </c>
      <c r="T22" s="430">
        <v>1425</v>
      </c>
      <c r="U22" s="425">
        <v>1305</v>
      </c>
      <c r="V22" s="431">
        <v>1176</v>
      </c>
      <c r="W22" s="432">
        <v>1051</v>
      </c>
    </row>
    <row r="23" spans="1:23" ht="18.75" customHeight="1">
      <c r="A23" s="433" t="s">
        <v>523</v>
      </c>
      <c r="B23" s="434">
        <v>26781</v>
      </c>
      <c r="C23" s="299">
        <v>27086</v>
      </c>
      <c r="D23" s="435">
        <v>27807</v>
      </c>
      <c r="E23" s="435">
        <v>28939</v>
      </c>
      <c r="F23" s="435">
        <v>31471</v>
      </c>
      <c r="G23" s="435">
        <v>34862</v>
      </c>
      <c r="H23" s="435">
        <v>34918</v>
      </c>
      <c r="I23" s="435">
        <v>36594</v>
      </c>
      <c r="J23" s="436">
        <v>37813</v>
      </c>
      <c r="K23" s="436">
        <v>28944</v>
      </c>
      <c r="L23" s="437">
        <v>23336</v>
      </c>
      <c r="M23" s="433" t="s">
        <v>523</v>
      </c>
      <c r="N23" s="435">
        <v>21763</v>
      </c>
      <c r="O23" s="435">
        <v>21163</v>
      </c>
      <c r="P23" s="438">
        <v>21078</v>
      </c>
      <c r="Q23" s="439">
        <v>20385</v>
      </c>
      <c r="R23" s="439">
        <v>20320</v>
      </c>
      <c r="S23" s="297">
        <v>20632</v>
      </c>
      <c r="T23" s="439">
        <f>SUM(T24:T31)</f>
        <v>19988</v>
      </c>
      <c r="U23" s="299">
        <f>SUM(U24:U31)</f>
        <v>18785</v>
      </c>
      <c r="V23" s="440">
        <f>SUM(V24:V31)</f>
        <v>17476</v>
      </c>
      <c r="W23" s="410">
        <f>SUM(W24:W31)</f>
        <v>15925</v>
      </c>
    </row>
    <row r="24" spans="1:23" ht="18.75" customHeight="1">
      <c r="A24" s="402" t="s">
        <v>524</v>
      </c>
      <c r="B24" s="420">
        <v>5977</v>
      </c>
      <c r="C24" s="408">
        <v>5733</v>
      </c>
      <c r="D24" s="404">
        <v>6055</v>
      </c>
      <c r="E24" s="404">
        <v>5990</v>
      </c>
      <c r="F24" s="404">
        <v>6290</v>
      </c>
      <c r="G24" s="404">
        <v>6851</v>
      </c>
      <c r="H24" s="404">
        <v>7072</v>
      </c>
      <c r="I24" s="404">
        <v>6726</v>
      </c>
      <c r="J24" s="405">
        <v>6312</v>
      </c>
      <c r="K24" s="405">
        <v>5314</v>
      </c>
      <c r="L24" s="406">
        <v>4893</v>
      </c>
      <c r="M24" s="402" t="s">
        <v>524</v>
      </c>
      <c r="N24" s="404">
        <v>4662</v>
      </c>
      <c r="O24" s="404">
        <v>4633</v>
      </c>
      <c r="P24" s="421">
        <v>4687</v>
      </c>
      <c r="Q24" s="422">
        <v>4661</v>
      </c>
      <c r="R24" s="422">
        <v>4625</v>
      </c>
      <c r="S24" s="407">
        <v>4719</v>
      </c>
      <c r="T24" s="422">
        <v>4739</v>
      </c>
      <c r="U24" s="408">
        <v>4548</v>
      </c>
      <c r="V24" s="418">
        <v>4251</v>
      </c>
      <c r="W24" s="419">
        <v>3983</v>
      </c>
    </row>
    <row r="25" spans="1:23" ht="18.75" customHeight="1">
      <c r="A25" s="402" t="s">
        <v>525</v>
      </c>
      <c r="B25" s="420">
        <v>4664</v>
      </c>
      <c r="C25" s="408">
        <v>4239</v>
      </c>
      <c r="D25" s="404">
        <v>4432</v>
      </c>
      <c r="E25" s="404">
        <v>4426</v>
      </c>
      <c r="F25" s="404">
        <v>5129</v>
      </c>
      <c r="G25" s="404">
        <v>5192</v>
      </c>
      <c r="H25" s="404">
        <v>4930</v>
      </c>
      <c r="I25" s="404">
        <v>4751</v>
      </c>
      <c r="J25" s="405">
        <v>4331</v>
      </c>
      <c r="K25" s="405">
        <v>3456</v>
      </c>
      <c r="L25" s="406">
        <v>2907</v>
      </c>
      <c r="M25" s="402" t="s">
        <v>525</v>
      </c>
      <c r="N25" s="404">
        <v>2595</v>
      </c>
      <c r="O25" s="404">
        <v>2551</v>
      </c>
      <c r="P25" s="421">
        <v>2576</v>
      </c>
      <c r="Q25" s="422">
        <v>2541</v>
      </c>
      <c r="R25" s="422">
        <v>2568</v>
      </c>
      <c r="S25" s="407">
        <v>2657</v>
      </c>
      <c r="T25" s="422">
        <v>2555</v>
      </c>
      <c r="U25" s="408">
        <v>2511</v>
      </c>
      <c r="V25" s="418">
        <v>2363</v>
      </c>
      <c r="W25" s="419">
        <v>2166</v>
      </c>
    </row>
    <row r="26" spans="1:23" ht="18.75" customHeight="1">
      <c r="A26" s="402" t="s">
        <v>526</v>
      </c>
      <c r="B26" s="420">
        <v>2988</v>
      </c>
      <c r="C26" s="408">
        <v>3057</v>
      </c>
      <c r="D26" s="404">
        <v>3490</v>
      </c>
      <c r="E26" s="404">
        <v>3472</v>
      </c>
      <c r="F26" s="404">
        <v>3729</v>
      </c>
      <c r="G26" s="404">
        <v>4047</v>
      </c>
      <c r="H26" s="404">
        <v>3926</v>
      </c>
      <c r="I26" s="404">
        <v>3558</v>
      </c>
      <c r="J26" s="405">
        <v>3560</v>
      </c>
      <c r="K26" s="405">
        <v>2376</v>
      </c>
      <c r="L26" s="406">
        <v>2316</v>
      </c>
      <c r="M26" s="402" t="s">
        <v>526</v>
      </c>
      <c r="N26" s="404">
        <v>1905</v>
      </c>
      <c r="O26" s="404">
        <v>1694</v>
      </c>
      <c r="P26" s="421">
        <v>1562</v>
      </c>
      <c r="Q26" s="422">
        <v>1450</v>
      </c>
      <c r="R26" s="422">
        <v>1390</v>
      </c>
      <c r="S26" s="407">
        <v>1345</v>
      </c>
      <c r="T26" s="422">
        <v>1309</v>
      </c>
      <c r="U26" s="408">
        <v>1241</v>
      </c>
      <c r="V26" s="418">
        <v>1240</v>
      </c>
      <c r="W26" s="419">
        <v>1010</v>
      </c>
    </row>
    <row r="27" spans="1:23" ht="18.75" customHeight="1">
      <c r="A27" s="402" t="s">
        <v>527</v>
      </c>
      <c r="B27" s="420">
        <v>2715</v>
      </c>
      <c r="C27" s="408">
        <v>3733</v>
      </c>
      <c r="D27" s="404">
        <v>2909</v>
      </c>
      <c r="E27" s="404">
        <v>3590</v>
      </c>
      <c r="F27" s="404">
        <v>2873</v>
      </c>
      <c r="G27" s="404">
        <v>3377</v>
      </c>
      <c r="H27" s="404">
        <v>3824</v>
      </c>
      <c r="I27" s="404">
        <v>6688</v>
      </c>
      <c r="J27" s="405">
        <v>9436</v>
      </c>
      <c r="K27" s="405">
        <v>3211</v>
      </c>
      <c r="L27" s="406">
        <v>2525</v>
      </c>
      <c r="M27" s="402" t="s">
        <v>527</v>
      </c>
      <c r="N27" s="404">
        <v>2265</v>
      </c>
      <c r="O27" s="404">
        <v>2132</v>
      </c>
      <c r="P27" s="421">
        <v>2001</v>
      </c>
      <c r="Q27" s="422">
        <v>1892</v>
      </c>
      <c r="R27" s="422">
        <v>1893</v>
      </c>
      <c r="S27" s="407">
        <v>2151</v>
      </c>
      <c r="T27" s="422">
        <v>1983</v>
      </c>
      <c r="U27" s="408">
        <v>1733</v>
      </c>
      <c r="V27" s="418">
        <v>1609</v>
      </c>
      <c r="W27" s="419">
        <v>1511</v>
      </c>
    </row>
    <row r="28" spans="1:23" ht="18.75" customHeight="1">
      <c r="A28" s="402" t="s">
        <v>528</v>
      </c>
      <c r="B28" s="420">
        <v>1524</v>
      </c>
      <c r="C28" s="408">
        <v>1504</v>
      </c>
      <c r="D28" s="404">
        <v>1782</v>
      </c>
      <c r="E28" s="404">
        <v>1775</v>
      </c>
      <c r="F28" s="404">
        <v>1941</v>
      </c>
      <c r="G28" s="404">
        <v>2334</v>
      </c>
      <c r="H28" s="404">
        <v>2334</v>
      </c>
      <c r="I28" s="404">
        <v>2216</v>
      </c>
      <c r="J28" s="405">
        <v>2089</v>
      </c>
      <c r="K28" s="405">
        <v>2035</v>
      </c>
      <c r="L28" s="406">
        <v>2018</v>
      </c>
      <c r="M28" s="402" t="s">
        <v>528</v>
      </c>
      <c r="N28" s="404">
        <v>2140</v>
      </c>
      <c r="O28" s="404">
        <v>2230</v>
      </c>
      <c r="P28" s="421">
        <v>2402</v>
      </c>
      <c r="Q28" s="422">
        <v>2414</v>
      </c>
      <c r="R28" s="422">
        <v>2633</v>
      </c>
      <c r="S28" s="407">
        <v>2659</v>
      </c>
      <c r="T28" s="422">
        <v>2698</v>
      </c>
      <c r="U28" s="408">
        <v>2616</v>
      </c>
      <c r="V28" s="418">
        <v>2484</v>
      </c>
      <c r="W28" s="419">
        <v>2355</v>
      </c>
    </row>
    <row r="29" spans="1:23" ht="18.75" customHeight="1">
      <c r="A29" s="402" t="s">
        <v>529</v>
      </c>
      <c r="B29" s="420">
        <v>3717</v>
      </c>
      <c r="C29" s="408">
        <v>3738</v>
      </c>
      <c r="D29" s="404">
        <v>4053</v>
      </c>
      <c r="E29" s="404">
        <v>4145</v>
      </c>
      <c r="F29" s="404">
        <v>4722</v>
      </c>
      <c r="G29" s="404">
        <v>6068</v>
      </c>
      <c r="H29" s="404">
        <v>5860</v>
      </c>
      <c r="I29" s="404">
        <v>5804</v>
      </c>
      <c r="J29" s="405">
        <v>5709</v>
      </c>
      <c r="K29" s="405">
        <v>5614</v>
      </c>
      <c r="L29" s="406">
        <v>4516</v>
      </c>
      <c r="M29" s="402" t="s">
        <v>529</v>
      </c>
      <c r="N29" s="404">
        <v>4455</v>
      </c>
      <c r="O29" s="404">
        <v>4408</v>
      </c>
      <c r="P29" s="421">
        <v>4506</v>
      </c>
      <c r="Q29" s="422">
        <v>4283</v>
      </c>
      <c r="R29" s="422">
        <v>4178</v>
      </c>
      <c r="S29" s="407">
        <v>4132</v>
      </c>
      <c r="T29" s="422">
        <v>4002</v>
      </c>
      <c r="U29" s="408">
        <v>3793</v>
      </c>
      <c r="V29" s="418">
        <v>3539</v>
      </c>
      <c r="W29" s="419">
        <v>3184</v>
      </c>
    </row>
    <row r="30" spans="1:23" ht="18.75" customHeight="1">
      <c r="A30" s="402" t="s">
        <v>530</v>
      </c>
      <c r="B30" s="420">
        <v>3074</v>
      </c>
      <c r="C30" s="408">
        <v>3317</v>
      </c>
      <c r="D30" s="404">
        <v>3299</v>
      </c>
      <c r="E30" s="404">
        <v>3621</v>
      </c>
      <c r="F30" s="404">
        <v>4796</v>
      </c>
      <c r="G30" s="404">
        <v>4817</v>
      </c>
      <c r="H30" s="404">
        <v>4583</v>
      </c>
      <c r="I30" s="404">
        <v>4494</v>
      </c>
      <c r="J30" s="405">
        <v>4253</v>
      </c>
      <c r="K30" s="405">
        <v>3461</v>
      </c>
      <c r="L30" s="406">
        <v>2775</v>
      </c>
      <c r="M30" s="402" t="s">
        <v>530</v>
      </c>
      <c r="N30" s="404">
        <v>2508</v>
      </c>
      <c r="O30" s="404">
        <v>2401</v>
      </c>
      <c r="P30" s="421">
        <v>2324</v>
      </c>
      <c r="Q30" s="422">
        <v>2231</v>
      </c>
      <c r="R30" s="422">
        <v>2177</v>
      </c>
      <c r="S30" s="407">
        <v>2155</v>
      </c>
      <c r="T30" s="422">
        <v>2037</v>
      </c>
      <c r="U30" s="408">
        <v>1869</v>
      </c>
      <c r="V30" s="418">
        <v>1652</v>
      </c>
      <c r="W30" s="419">
        <v>1435</v>
      </c>
    </row>
    <row r="31" spans="1:23" ht="18.75" customHeight="1">
      <c r="A31" s="402" t="s">
        <v>531</v>
      </c>
      <c r="B31" s="420">
        <v>2122</v>
      </c>
      <c r="C31" s="408">
        <v>1765</v>
      </c>
      <c r="D31" s="404">
        <v>1787</v>
      </c>
      <c r="E31" s="404">
        <v>1920</v>
      </c>
      <c r="F31" s="404">
        <v>1991</v>
      </c>
      <c r="G31" s="404">
        <v>2176</v>
      </c>
      <c r="H31" s="404">
        <v>2389</v>
      </c>
      <c r="I31" s="404">
        <v>2357</v>
      </c>
      <c r="J31" s="405">
        <v>2123</v>
      </c>
      <c r="K31" s="405">
        <v>3477</v>
      </c>
      <c r="L31" s="406">
        <v>1386</v>
      </c>
      <c r="M31" s="402" t="s">
        <v>531</v>
      </c>
      <c r="N31" s="404">
        <v>1233</v>
      </c>
      <c r="O31" s="404">
        <v>1114</v>
      </c>
      <c r="P31" s="421">
        <v>1020</v>
      </c>
      <c r="Q31" s="441">
        <v>913</v>
      </c>
      <c r="R31" s="441">
        <v>856</v>
      </c>
      <c r="S31" s="407">
        <v>814</v>
      </c>
      <c r="T31" s="441">
        <v>665</v>
      </c>
      <c r="U31" s="408">
        <v>474</v>
      </c>
      <c r="V31" s="431">
        <v>338</v>
      </c>
      <c r="W31" s="432">
        <v>281</v>
      </c>
    </row>
    <row r="32" spans="1:23" ht="18.75" customHeight="1">
      <c r="A32" s="442" t="s">
        <v>532</v>
      </c>
      <c r="B32" s="443">
        <v>46499</v>
      </c>
      <c r="C32" s="444">
        <v>46541</v>
      </c>
      <c r="D32" s="444">
        <v>47141</v>
      </c>
      <c r="E32" s="444">
        <v>48303</v>
      </c>
      <c r="F32" s="444">
        <v>56095</v>
      </c>
      <c r="G32" s="444">
        <v>59598</v>
      </c>
      <c r="H32" s="444">
        <v>61959</v>
      </c>
      <c r="I32" s="444">
        <v>65047</v>
      </c>
      <c r="J32" s="445">
        <v>62720</v>
      </c>
      <c r="K32" s="445">
        <v>57275</v>
      </c>
      <c r="L32" s="446">
        <v>52297</v>
      </c>
      <c r="M32" s="442" t="s">
        <v>532</v>
      </c>
      <c r="N32" s="444">
        <v>49955</v>
      </c>
      <c r="O32" s="444">
        <v>48293</v>
      </c>
      <c r="P32" s="447">
        <v>46990</v>
      </c>
      <c r="Q32" s="448">
        <v>44813</v>
      </c>
      <c r="R32" s="448">
        <v>43361</v>
      </c>
      <c r="S32" s="449">
        <v>42533</v>
      </c>
      <c r="T32" s="448">
        <f>SUM(T33:T38)</f>
        <v>40884</v>
      </c>
      <c r="U32" s="450">
        <f>SUM(U33:U38)</f>
        <v>38472</v>
      </c>
      <c r="V32" s="451">
        <f>SUM(V33:V38)</f>
        <v>35693</v>
      </c>
      <c r="W32" s="452">
        <f>SUM(W33:W38)</f>
        <v>32904</v>
      </c>
    </row>
    <row r="33" spans="1:23" ht="18.75" customHeight="1">
      <c r="A33" s="411" t="s">
        <v>533</v>
      </c>
      <c r="B33" s="412">
        <v>10309</v>
      </c>
      <c r="C33" s="295">
        <v>10793</v>
      </c>
      <c r="D33" s="413">
        <v>11446</v>
      </c>
      <c r="E33" s="413">
        <v>12014</v>
      </c>
      <c r="F33" s="413">
        <v>12509</v>
      </c>
      <c r="G33" s="413">
        <v>15493</v>
      </c>
      <c r="H33" s="413">
        <v>15401</v>
      </c>
      <c r="I33" s="413">
        <v>15624</v>
      </c>
      <c r="J33" s="414">
        <v>14867</v>
      </c>
      <c r="K33" s="414">
        <v>14871</v>
      </c>
      <c r="L33" s="415">
        <v>15071</v>
      </c>
      <c r="M33" s="411" t="s">
        <v>533</v>
      </c>
      <c r="N33" s="413">
        <v>15812</v>
      </c>
      <c r="O33" s="413">
        <v>16283</v>
      </c>
      <c r="P33" s="416">
        <v>16369</v>
      </c>
      <c r="Q33" s="417">
        <v>16187</v>
      </c>
      <c r="R33" s="417">
        <v>16035</v>
      </c>
      <c r="S33" s="252">
        <v>16209</v>
      </c>
      <c r="T33" s="417">
        <v>15942</v>
      </c>
      <c r="U33" s="295">
        <v>15216</v>
      </c>
      <c r="V33" s="418">
        <v>14594</v>
      </c>
      <c r="W33" s="419">
        <v>13681</v>
      </c>
    </row>
    <row r="34" spans="1:23" ht="18.75" customHeight="1">
      <c r="A34" s="402" t="s">
        <v>534</v>
      </c>
      <c r="B34" s="420">
        <v>5757</v>
      </c>
      <c r="C34" s="408">
        <v>5740</v>
      </c>
      <c r="D34" s="404">
        <v>5887</v>
      </c>
      <c r="E34" s="404">
        <v>6014</v>
      </c>
      <c r="F34" s="404">
        <v>6204</v>
      </c>
      <c r="G34" s="404">
        <v>7396</v>
      </c>
      <c r="H34" s="404">
        <v>7485</v>
      </c>
      <c r="I34" s="404">
        <v>7180</v>
      </c>
      <c r="J34" s="405">
        <v>6654</v>
      </c>
      <c r="K34" s="405">
        <v>6424</v>
      </c>
      <c r="L34" s="406">
        <v>6443</v>
      </c>
      <c r="M34" s="402" t="s">
        <v>534</v>
      </c>
      <c r="N34" s="404">
        <v>6861</v>
      </c>
      <c r="O34" s="404">
        <v>7712</v>
      </c>
      <c r="P34" s="421">
        <v>8019</v>
      </c>
      <c r="Q34" s="422">
        <v>7937</v>
      </c>
      <c r="R34" s="422">
        <v>8031</v>
      </c>
      <c r="S34" s="407">
        <v>8101</v>
      </c>
      <c r="T34" s="422">
        <v>8108</v>
      </c>
      <c r="U34" s="408">
        <v>8114</v>
      </c>
      <c r="V34" s="418">
        <v>7743</v>
      </c>
      <c r="W34" s="419">
        <v>7537</v>
      </c>
    </row>
    <row r="35" spans="1:23" ht="18.75" customHeight="1">
      <c r="A35" s="402" t="s">
        <v>535</v>
      </c>
      <c r="B35" s="420">
        <v>3468</v>
      </c>
      <c r="C35" s="408">
        <v>3410</v>
      </c>
      <c r="D35" s="404">
        <v>3479</v>
      </c>
      <c r="E35" s="404">
        <v>3716</v>
      </c>
      <c r="F35" s="404">
        <v>3936</v>
      </c>
      <c r="G35" s="404">
        <v>4320</v>
      </c>
      <c r="H35" s="404">
        <v>4196</v>
      </c>
      <c r="I35" s="404">
        <v>4116</v>
      </c>
      <c r="J35" s="405">
        <v>3733</v>
      </c>
      <c r="K35" s="405">
        <v>3203</v>
      </c>
      <c r="L35" s="406">
        <v>2815</v>
      </c>
      <c r="M35" s="402" t="s">
        <v>535</v>
      </c>
      <c r="N35" s="404">
        <v>2001</v>
      </c>
      <c r="O35" s="404">
        <v>1878</v>
      </c>
      <c r="P35" s="421">
        <v>1719</v>
      </c>
      <c r="Q35" s="422">
        <v>1612</v>
      </c>
      <c r="R35" s="422">
        <v>1450</v>
      </c>
      <c r="S35" s="407">
        <v>1466</v>
      </c>
      <c r="T35" s="422">
        <v>1364</v>
      </c>
      <c r="U35" s="408">
        <v>1141</v>
      </c>
      <c r="V35" s="418">
        <v>1017</v>
      </c>
      <c r="W35" s="419">
        <v>848</v>
      </c>
    </row>
    <row r="36" spans="1:23" ht="18.75" customHeight="1">
      <c r="A36" s="402" t="s">
        <v>536</v>
      </c>
      <c r="B36" s="420">
        <v>3759</v>
      </c>
      <c r="C36" s="408">
        <v>3656</v>
      </c>
      <c r="D36" s="404">
        <v>4591</v>
      </c>
      <c r="E36" s="404">
        <v>4221</v>
      </c>
      <c r="F36" s="404">
        <v>3752</v>
      </c>
      <c r="G36" s="404">
        <v>4273</v>
      </c>
      <c r="H36" s="404">
        <v>3871</v>
      </c>
      <c r="I36" s="404">
        <v>3872</v>
      </c>
      <c r="J36" s="405">
        <v>3188</v>
      </c>
      <c r="K36" s="405">
        <v>2613</v>
      </c>
      <c r="L36" s="406">
        <v>2223</v>
      </c>
      <c r="M36" s="402" t="s">
        <v>536</v>
      </c>
      <c r="N36" s="404">
        <v>1967</v>
      </c>
      <c r="O36" s="404">
        <v>1727</v>
      </c>
      <c r="P36" s="421">
        <v>1616</v>
      </c>
      <c r="Q36" s="422">
        <v>1310</v>
      </c>
      <c r="R36" s="422">
        <v>1229</v>
      </c>
      <c r="S36" s="407">
        <v>1178</v>
      </c>
      <c r="T36" s="422">
        <v>1011</v>
      </c>
      <c r="U36" s="408">
        <v>849</v>
      </c>
      <c r="V36" s="418">
        <v>680</v>
      </c>
      <c r="W36" s="419">
        <v>559</v>
      </c>
    </row>
    <row r="37" spans="1:23" ht="18.75" customHeight="1">
      <c r="A37" s="402" t="s">
        <v>537</v>
      </c>
      <c r="B37" s="420">
        <v>17233</v>
      </c>
      <c r="C37" s="408">
        <v>17400</v>
      </c>
      <c r="D37" s="404">
        <v>16064</v>
      </c>
      <c r="E37" s="404">
        <v>16542</v>
      </c>
      <c r="F37" s="404">
        <v>22796</v>
      </c>
      <c r="G37" s="404">
        <v>21791</v>
      </c>
      <c r="H37" s="404">
        <v>24868</v>
      </c>
      <c r="I37" s="404">
        <v>26871</v>
      </c>
      <c r="J37" s="405">
        <v>27603</v>
      </c>
      <c r="K37" s="405">
        <v>24783</v>
      </c>
      <c r="L37" s="406">
        <v>20856</v>
      </c>
      <c r="M37" s="402" t="s">
        <v>537</v>
      </c>
      <c r="N37" s="404">
        <v>18604</v>
      </c>
      <c r="O37" s="404">
        <v>16212</v>
      </c>
      <c r="P37" s="421">
        <v>14937</v>
      </c>
      <c r="Q37" s="422">
        <v>13581</v>
      </c>
      <c r="R37" s="422">
        <v>12533</v>
      </c>
      <c r="S37" s="407">
        <v>11568</v>
      </c>
      <c r="T37" s="422">
        <v>10585</v>
      </c>
      <c r="U37" s="408">
        <v>9526</v>
      </c>
      <c r="V37" s="418">
        <v>8405</v>
      </c>
      <c r="W37" s="419">
        <v>7450</v>
      </c>
    </row>
    <row r="38" spans="1:23" ht="18.75" customHeight="1">
      <c r="A38" s="423" t="s">
        <v>538</v>
      </c>
      <c r="B38" s="424">
        <v>5973</v>
      </c>
      <c r="C38" s="425">
        <v>5542</v>
      </c>
      <c r="D38" s="426">
        <v>5674</v>
      </c>
      <c r="E38" s="426">
        <v>5796</v>
      </c>
      <c r="F38" s="426">
        <v>6898</v>
      </c>
      <c r="G38" s="426">
        <v>6325</v>
      </c>
      <c r="H38" s="426">
        <v>6138</v>
      </c>
      <c r="I38" s="426">
        <v>7384</v>
      </c>
      <c r="J38" s="427">
        <v>6675</v>
      </c>
      <c r="K38" s="427">
        <v>5381</v>
      </c>
      <c r="L38" s="428">
        <v>4889</v>
      </c>
      <c r="M38" s="423" t="s">
        <v>538</v>
      </c>
      <c r="N38" s="426">
        <v>4710</v>
      </c>
      <c r="O38" s="426">
        <v>4481</v>
      </c>
      <c r="P38" s="429">
        <v>4330</v>
      </c>
      <c r="Q38" s="430">
        <v>4186</v>
      </c>
      <c r="R38" s="430">
        <v>4083</v>
      </c>
      <c r="S38" s="247">
        <v>4011</v>
      </c>
      <c r="T38" s="430">
        <v>3874</v>
      </c>
      <c r="U38" s="425">
        <v>3626</v>
      </c>
      <c r="V38" s="431">
        <v>3254</v>
      </c>
      <c r="W38" s="432">
        <v>2829</v>
      </c>
    </row>
    <row r="39" spans="1:23" ht="18.75" customHeight="1">
      <c r="A39" s="423" t="s">
        <v>539</v>
      </c>
      <c r="B39" s="453">
        <v>135845</v>
      </c>
      <c r="C39" s="426">
        <v>138671</v>
      </c>
      <c r="D39" s="426">
        <v>145599</v>
      </c>
      <c r="E39" s="426">
        <v>153623</v>
      </c>
      <c r="F39" s="426">
        <v>167851</v>
      </c>
      <c r="G39" s="426">
        <v>188906</v>
      </c>
      <c r="H39" s="426">
        <v>193877</v>
      </c>
      <c r="I39" s="426">
        <v>202013</v>
      </c>
      <c r="J39" s="427">
        <v>199435</v>
      </c>
      <c r="K39" s="427">
        <v>187310</v>
      </c>
      <c r="L39" s="428">
        <v>176346</v>
      </c>
      <c r="M39" s="423" t="s">
        <v>539</v>
      </c>
      <c r="N39" s="426">
        <v>177515</v>
      </c>
      <c r="O39" s="426">
        <v>175850</v>
      </c>
      <c r="P39" s="426">
        <v>175248</v>
      </c>
      <c r="Q39" s="426">
        <v>172017</v>
      </c>
      <c r="R39" s="426">
        <v>170849</v>
      </c>
      <c r="S39" s="247">
        <v>169697</v>
      </c>
      <c r="T39" s="426">
        <f>T16+T17+T23+T32</f>
        <v>165610</v>
      </c>
      <c r="U39" s="425">
        <f>U16+U17+U23+U32</f>
        <v>157526</v>
      </c>
      <c r="V39" s="454">
        <f>V16+V17+V23+V32</f>
        <v>149072</v>
      </c>
      <c r="W39" s="246">
        <f>W16+W17+W23+W32</f>
        <v>138896</v>
      </c>
    </row>
    <row r="40" spans="1:23" ht="18.75" customHeight="1">
      <c r="A40" s="355"/>
      <c r="B40" s="355"/>
      <c r="C40" s="355"/>
      <c r="D40" s="355"/>
      <c r="E40" s="355"/>
      <c r="F40" s="355"/>
      <c r="G40" s="355"/>
      <c r="H40" s="455"/>
      <c r="I40" s="455"/>
      <c r="J40" s="356"/>
      <c r="K40" s="356"/>
      <c r="L40" s="455"/>
      <c r="M40" s="355"/>
      <c r="N40" s="355"/>
      <c r="O40" s="355"/>
      <c r="P40" s="355"/>
      <c r="Q40" s="355"/>
      <c r="R40" s="355"/>
      <c r="S40" s="355"/>
      <c r="T40" s="356"/>
      <c r="U40" s="355"/>
      <c r="V40" s="356"/>
      <c r="W40" s="356" t="s">
        <v>58</v>
      </c>
    </row>
  </sheetData>
  <sheetProtection/>
  <mergeCells count="6">
    <mergeCell ref="B5:D5"/>
    <mergeCell ref="B6:D6"/>
    <mergeCell ref="B7:D7"/>
    <mergeCell ref="B8:D8"/>
    <mergeCell ref="B9:D9"/>
    <mergeCell ref="B10:D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4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 topLeftCell="A1">
      <selection activeCell="A1" sqref="A1"/>
    </sheetView>
  </sheetViews>
  <sheetFormatPr defaultColWidth="10.625" defaultRowHeight="19.5" customHeight="1"/>
  <cols>
    <col min="1" max="1" width="23.50390625" style="353" customWidth="1"/>
    <col min="2" max="6" width="12.625" style="353" customWidth="1"/>
    <col min="7" max="7" width="8.375" style="353" customWidth="1"/>
    <col min="8" max="10" width="8.375" style="354" customWidth="1"/>
    <col min="11" max="16384" width="10.625" style="353" customWidth="1"/>
  </cols>
  <sheetData>
    <row r="1" ht="18.75" customHeight="1">
      <c r="A1" s="353" t="s">
        <v>540</v>
      </c>
    </row>
    <row r="2" ht="18.75" customHeight="1"/>
    <row r="3" spans="1:6" ht="18.75" customHeight="1">
      <c r="A3" s="355"/>
      <c r="B3" s="355"/>
      <c r="C3" s="355"/>
      <c r="D3" s="355"/>
      <c r="E3" s="355"/>
      <c r="F3" s="356" t="s">
        <v>541</v>
      </c>
    </row>
    <row r="4" spans="1:10" s="378" customFormat="1" ht="21" customHeight="1">
      <c r="A4" s="456"/>
      <c r="B4" s="457" t="s">
        <v>139</v>
      </c>
      <c r="C4" s="458" t="s">
        <v>28</v>
      </c>
      <c r="D4" s="457">
        <v>3</v>
      </c>
      <c r="E4" s="459">
        <v>4</v>
      </c>
      <c r="F4" s="460">
        <v>5</v>
      </c>
      <c r="H4" s="461"/>
      <c r="I4" s="461"/>
      <c r="J4" s="461"/>
    </row>
    <row r="5" spans="1:10" ht="21" customHeight="1">
      <c r="A5" s="462" t="s">
        <v>542</v>
      </c>
      <c r="B5" s="444">
        <v>61800</v>
      </c>
      <c r="C5" s="463">
        <v>61304</v>
      </c>
      <c r="D5" s="449">
        <v>60752</v>
      </c>
      <c r="E5" s="449">
        <v>59878</v>
      </c>
      <c r="F5" s="464">
        <v>59160</v>
      </c>
      <c r="H5" s="353"/>
      <c r="I5" s="353"/>
      <c r="J5" s="353"/>
    </row>
    <row r="6" spans="1:6" s="361" customFormat="1" ht="21" customHeight="1">
      <c r="A6" s="465" t="s">
        <v>543</v>
      </c>
      <c r="B6" s="404">
        <v>4261</v>
      </c>
      <c r="C6" s="404">
        <v>4185</v>
      </c>
      <c r="D6" s="466">
        <v>4123</v>
      </c>
      <c r="E6" s="407">
        <v>4080</v>
      </c>
      <c r="F6" s="467">
        <v>4008</v>
      </c>
    </row>
    <row r="7" spans="1:10" ht="21" customHeight="1">
      <c r="A7" s="465" t="s">
        <v>544</v>
      </c>
      <c r="B7" s="404">
        <v>2353</v>
      </c>
      <c r="C7" s="404">
        <v>2289</v>
      </c>
      <c r="D7" s="466">
        <v>2238</v>
      </c>
      <c r="E7" s="407">
        <v>2206</v>
      </c>
      <c r="F7" s="467">
        <v>2177</v>
      </c>
      <c r="H7" s="353"/>
      <c r="I7" s="353"/>
      <c r="J7" s="353"/>
    </row>
    <row r="8" spans="1:10" ht="21" customHeight="1">
      <c r="A8" s="465" t="s">
        <v>545</v>
      </c>
      <c r="B8" s="404">
        <v>1090</v>
      </c>
      <c r="C8" s="404">
        <v>1076</v>
      </c>
      <c r="D8" s="466">
        <v>1037</v>
      </c>
      <c r="E8" s="407">
        <v>1025</v>
      </c>
      <c r="F8" s="467">
        <v>986</v>
      </c>
      <c r="H8" s="353"/>
      <c r="I8" s="353"/>
      <c r="J8" s="353"/>
    </row>
    <row r="9" spans="1:10" ht="21" customHeight="1">
      <c r="A9" s="465" t="s">
        <v>546</v>
      </c>
      <c r="B9" s="404">
        <v>2489</v>
      </c>
      <c r="C9" s="404">
        <v>2471</v>
      </c>
      <c r="D9" s="466">
        <v>2465</v>
      </c>
      <c r="E9" s="407">
        <v>2406</v>
      </c>
      <c r="F9" s="467">
        <v>2385</v>
      </c>
      <c r="H9" s="353"/>
      <c r="I9" s="353"/>
      <c r="J9" s="353"/>
    </row>
    <row r="10" spans="1:10" ht="21" customHeight="1">
      <c r="A10" s="465" t="s">
        <v>547</v>
      </c>
      <c r="B10" s="404">
        <v>3416</v>
      </c>
      <c r="C10" s="404">
        <v>3375</v>
      </c>
      <c r="D10" s="466">
        <v>3307</v>
      </c>
      <c r="E10" s="407">
        <v>3244</v>
      </c>
      <c r="F10" s="467">
        <v>3179</v>
      </c>
      <c r="H10" s="353"/>
      <c r="I10" s="353"/>
      <c r="J10" s="353"/>
    </row>
    <row r="11" spans="1:10" ht="21" customHeight="1">
      <c r="A11" s="465" t="s">
        <v>548</v>
      </c>
      <c r="B11" s="404">
        <v>1613</v>
      </c>
      <c r="C11" s="404">
        <v>1535</v>
      </c>
      <c r="D11" s="466">
        <v>1503</v>
      </c>
      <c r="E11" s="407">
        <v>1495</v>
      </c>
      <c r="F11" s="467">
        <v>1444</v>
      </c>
      <c r="H11" s="353"/>
      <c r="I11" s="353"/>
      <c r="J11" s="353"/>
    </row>
    <row r="12" spans="1:10" ht="21" customHeight="1">
      <c r="A12" s="465" t="s">
        <v>549</v>
      </c>
      <c r="B12" s="404">
        <v>320</v>
      </c>
      <c r="C12" s="404">
        <v>302</v>
      </c>
      <c r="D12" s="466">
        <v>291</v>
      </c>
      <c r="E12" s="407">
        <v>283</v>
      </c>
      <c r="F12" s="467">
        <v>275</v>
      </c>
      <c r="H12" s="353"/>
      <c r="I12" s="353"/>
      <c r="J12" s="353"/>
    </row>
    <row r="13" spans="1:10" ht="21" customHeight="1">
      <c r="A13" s="465" t="s">
        <v>550</v>
      </c>
      <c r="B13" s="404">
        <v>7565</v>
      </c>
      <c r="C13" s="404">
        <v>7479</v>
      </c>
      <c r="D13" s="466">
        <v>7452</v>
      </c>
      <c r="E13" s="407">
        <v>7337</v>
      </c>
      <c r="F13" s="467">
        <v>7257</v>
      </c>
      <c r="G13" s="379"/>
      <c r="H13" s="379"/>
      <c r="I13" s="379"/>
      <c r="J13" s="380"/>
    </row>
    <row r="14" spans="1:10" ht="21" customHeight="1">
      <c r="A14" s="468" t="s">
        <v>551</v>
      </c>
      <c r="B14" s="469">
        <v>2932</v>
      </c>
      <c r="C14" s="469">
        <v>2889</v>
      </c>
      <c r="D14" s="292">
        <v>2771</v>
      </c>
      <c r="E14" s="291">
        <v>2717</v>
      </c>
      <c r="F14" s="470">
        <v>2666</v>
      </c>
      <c r="G14" s="379"/>
      <c r="H14" s="379"/>
      <c r="I14" s="379"/>
      <c r="J14" s="380"/>
    </row>
    <row r="15" spans="1:10" ht="21" customHeight="1">
      <c r="A15" s="471" t="s">
        <v>124</v>
      </c>
      <c r="B15" s="472">
        <f>SUM(B5:B14)</f>
        <v>87839</v>
      </c>
      <c r="C15" s="472">
        <f>SUM(C5:C14)</f>
        <v>86905</v>
      </c>
      <c r="D15" s="473">
        <f>SUM(D5:D14)</f>
        <v>85939</v>
      </c>
      <c r="E15" s="473">
        <f>SUM(E5:E14)</f>
        <v>84671</v>
      </c>
      <c r="F15" s="474">
        <f>SUM(F5:F14)</f>
        <v>83537</v>
      </c>
      <c r="H15" s="381"/>
      <c r="I15" s="381"/>
      <c r="J15" s="380"/>
    </row>
    <row r="16" spans="1:10" s="361" customFormat="1" ht="18.75" customHeight="1">
      <c r="A16" s="475"/>
      <c r="B16" s="476"/>
      <c r="C16" s="476"/>
      <c r="D16" s="477"/>
      <c r="E16" s="477"/>
      <c r="F16" s="478" t="s">
        <v>114</v>
      </c>
      <c r="G16" s="479"/>
      <c r="H16" s="479"/>
      <c r="I16" s="479"/>
      <c r="J16" s="479"/>
    </row>
    <row r="17" spans="1:10" ht="18.75" customHeight="1">
      <c r="A17" s="377"/>
      <c r="B17" s="480"/>
      <c r="C17" s="480"/>
      <c r="D17" s="480"/>
      <c r="E17" s="480"/>
      <c r="F17" s="480"/>
      <c r="G17" s="480"/>
      <c r="H17" s="480"/>
      <c r="I17" s="480"/>
      <c r="J17" s="480"/>
    </row>
    <row r="18" spans="1:10" ht="18.75" customHeight="1">
      <c r="A18" s="377"/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0" ht="18.75" customHeight="1">
      <c r="A19" s="377"/>
      <c r="B19" s="466"/>
      <c r="C19" s="466"/>
      <c r="D19" s="480"/>
      <c r="E19" s="480"/>
      <c r="F19" s="480"/>
      <c r="G19" s="480"/>
      <c r="H19" s="480"/>
      <c r="I19" s="480"/>
      <c r="J19" s="480"/>
    </row>
    <row r="20" spans="1:10" ht="18.75" customHeight="1">
      <c r="A20" s="377"/>
      <c r="B20" s="466"/>
      <c r="C20" s="466"/>
      <c r="D20" s="480"/>
      <c r="E20" s="480"/>
      <c r="F20" s="480"/>
      <c r="G20" s="480"/>
      <c r="H20" s="480"/>
      <c r="I20" s="480"/>
      <c r="J20" s="480"/>
    </row>
    <row r="21" spans="1:10" ht="18.75" customHeight="1">
      <c r="A21" s="377"/>
      <c r="B21" s="466"/>
      <c r="C21" s="466"/>
      <c r="D21" s="480"/>
      <c r="E21" s="480"/>
      <c r="F21" s="480"/>
      <c r="G21" s="480"/>
      <c r="H21" s="480"/>
      <c r="I21" s="480"/>
      <c r="J21" s="480"/>
    </row>
    <row r="22" spans="1:10" ht="18.75" customHeight="1">
      <c r="A22" s="377"/>
      <c r="B22" s="466"/>
      <c r="C22" s="466"/>
      <c r="D22" s="480"/>
      <c r="E22" s="480"/>
      <c r="F22" s="480"/>
      <c r="G22" s="480"/>
      <c r="H22" s="480"/>
      <c r="I22" s="480"/>
      <c r="J22" s="480"/>
    </row>
    <row r="23" spans="1:10" ht="18.75" customHeight="1">
      <c r="A23" s="377"/>
      <c r="B23" s="466"/>
      <c r="C23" s="466"/>
      <c r="D23" s="480"/>
      <c r="E23" s="480"/>
      <c r="F23" s="480"/>
      <c r="G23" s="480"/>
      <c r="H23" s="480"/>
      <c r="I23" s="480"/>
      <c r="J23" s="480"/>
    </row>
    <row r="24" spans="1:10" ht="18.75" customHeight="1">
      <c r="A24" s="377"/>
      <c r="B24" s="466"/>
      <c r="C24" s="466"/>
      <c r="D24" s="480"/>
      <c r="E24" s="480"/>
      <c r="F24" s="480"/>
      <c r="G24" s="480"/>
      <c r="H24" s="480"/>
      <c r="I24" s="480"/>
      <c r="J24" s="480"/>
    </row>
    <row r="25" spans="1:10" ht="18.75" customHeight="1">
      <c r="A25" s="377"/>
      <c r="B25" s="466"/>
      <c r="C25" s="466"/>
      <c r="D25" s="480"/>
      <c r="E25" s="480"/>
      <c r="F25" s="480"/>
      <c r="G25" s="480"/>
      <c r="H25" s="480"/>
      <c r="I25" s="480"/>
      <c r="J25" s="480"/>
    </row>
    <row r="26" spans="1:10" ht="18.75" customHeight="1">
      <c r="A26" s="377"/>
      <c r="B26" s="466"/>
      <c r="C26" s="466"/>
      <c r="D26" s="480"/>
      <c r="E26" s="480"/>
      <c r="F26" s="480"/>
      <c r="G26" s="480"/>
      <c r="H26" s="480"/>
      <c r="I26" s="480"/>
      <c r="J26" s="480"/>
    </row>
    <row r="27" spans="1:10" ht="18.75" customHeight="1">
      <c r="A27" s="377"/>
      <c r="B27" s="466"/>
      <c r="C27" s="466"/>
      <c r="D27" s="480"/>
      <c r="E27" s="480"/>
      <c r="F27" s="480"/>
      <c r="G27" s="480"/>
      <c r="H27" s="480"/>
      <c r="I27" s="480"/>
      <c r="J27" s="480"/>
    </row>
    <row r="28" spans="1:10" ht="18.75" customHeight="1">
      <c r="A28" s="377"/>
      <c r="B28" s="466"/>
      <c r="C28" s="466"/>
      <c r="D28" s="480"/>
      <c r="E28" s="480"/>
      <c r="F28" s="480"/>
      <c r="G28" s="480"/>
      <c r="H28" s="480"/>
      <c r="I28" s="480"/>
      <c r="J28" s="480"/>
    </row>
    <row r="29" spans="1:10" ht="18.75" customHeight="1">
      <c r="A29" s="377"/>
      <c r="B29" s="466"/>
      <c r="C29" s="466"/>
      <c r="D29" s="480"/>
      <c r="E29" s="480"/>
      <c r="F29" s="480"/>
      <c r="G29" s="480"/>
      <c r="H29" s="480"/>
      <c r="I29" s="480"/>
      <c r="J29" s="480"/>
    </row>
    <row r="30" spans="1:10" ht="18.75" customHeight="1">
      <c r="A30" s="377"/>
      <c r="B30" s="466"/>
      <c r="C30" s="466"/>
      <c r="D30" s="480"/>
      <c r="E30" s="480"/>
      <c r="F30" s="480"/>
      <c r="G30" s="480"/>
      <c r="H30" s="480"/>
      <c r="I30" s="480"/>
      <c r="J30" s="480"/>
    </row>
    <row r="31" spans="1:10" ht="18.75" customHeight="1">
      <c r="A31" s="377"/>
      <c r="B31" s="466"/>
      <c r="C31" s="466"/>
      <c r="D31" s="480"/>
      <c r="E31" s="480"/>
      <c r="F31" s="480"/>
      <c r="G31" s="480"/>
      <c r="H31" s="480"/>
      <c r="I31" s="480"/>
      <c r="J31" s="480"/>
    </row>
    <row r="32" spans="1:10" ht="18.75" customHeight="1">
      <c r="A32" s="377"/>
      <c r="B32" s="466"/>
      <c r="C32" s="466"/>
      <c r="D32" s="480"/>
      <c r="E32" s="480"/>
      <c r="F32" s="480"/>
      <c r="G32" s="480"/>
      <c r="H32" s="480"/>
      <c r="I32" s="480"/>
      <c r="J32" s="480"/>
    </row>
    <row r="33" spans="1:10" ht="18.75" customHeight="1">
      <c r="A33" s="377"/>
      <c r="B33" s="480"/>
      <c r="C33" s="480"/>
      <c r="D33" s="480"/>
      <c r="E33" s="480"/>
      <c r="F33" s="480"/>
      <c r="G33" s="480"/>
      <c r="H33" s="480"/>
      <c r="I33" s="480"/>
      <c r="J33" s="480"/>
    </row>
    <row r="34" spans="1:10" ht="18.75" customHeight="1">
      <c r="A34" s="377"/>
      <c r="B34" s="466"/>
      <c r="C34" s="466"/>
      <c r="D34" s="480"/>
      <c r="E34" s="480"/>
      <c r="F34" s="480"/>
      <c r="G34" s="480"/>
      <c r="H34" s="480"/>
      <c r="I34" s="480"/>
      <c r="J34" s="480"/>
    </row>
    <row r="35" spans="1:10" ht="18.75" customHeight="1">
      <c r="A35" s="377"/>
      <c r="B35" s="466"/>
      <c r="C35" s="466"/>
      <c r="D35" s="480"/>
      <c r="E35" s="480"/>
      <c r="F35" s="480"/>
      <c r="G35" s="480"/>
      <c r="H35" s="480"/>
      <c r="I35" s="480"/>
      <c r="J35" s="480"/>
    </row>
    <row r="36" spans="1:10" ht="18.75" customHeight="1">
      <c r="A36" s="377"/>
      <c r="B36" s="466"/>
      <c r="C36" s="466"/>
      <c r="D36" s="480"/>
      <c r="E36" s="480"/>
      <c r="F36" s="480"/>
      <c r="G36" s="480"/>
      <c r="H36" s="480"/>
      <c r="I36" s="480"/>
      <c r="J36" s="480"/>
    </row>
    <row r="37" spans="1:10" ht="18.75" customHeight="1">
      <c r="A37" s="377"/>
      <c r="B37" s="466"/>
      <c r="C37" s="466"/>
      <c r="D37" s="480"/>
      <c r="E37" s="480"/>
      <c r="F37" s="480"/>
      <c r="G37" s="480"/>
      <c r="H37" s="480"/>
      <c r="I37" s="480"/>
      <c r="J37" s="480"/>
    </row>
    <row r="38" spans="1:10" ht="18.75" customHeight="1">
      <c r="A38" s="377"/>
      <c r="B38" s="466"/>
      <c r="C38" s="466"/>
      <c r="D38" s="480"/>
      <c r="E38" s="480"/>
      <c r="F38" s="480"/>
      <c r="G38" s="480"/>
      <c r="H38" s="480"/>
      <c r="I38" s="480"/>
      <c r="J38" s="480"/>
    </row>
    <row r="39" spans="1:10" ht="18.75" customHeight="1">
      <c r="A39" s="377"/>
      <c r="B39" s="466"/>
      <c r="C39" s="466"/>
      <c r="D39" s="480"/>
      <c r="E39" s="480"/>
      <c r="F39" s="480"/>
      <c r="G39" s="480"/>
      <c r="H39" s="480"/>
      <c r="I39" s="480"/>
      <c r="J39" s="480"/>
    </row>
    <row r="40" spans="1:10" ht="18.75" customHeight="1">
      <c r="A40" s="377"/>
      <c r="B40" s="480"/>
      <c r="C40" s="480"/>
      <c r="D40" s="480"/>
      <c r="E40" s="480"/>
      <c r="F40" s="480"/>
      <c r="G40" s="480"/>
      <c r="H40" s="480"/>
      <c r="I40" s="480"/>
      <c r="J40" s="480"/>
    </row>
    <row r="41" ht="18.75" customHeight="1">
      <c r="J41" s="380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 由起子</cp:lastModifiedBy>
  <cp:lastPrinted>2021-12-03T00:37:35Z</cp:lastPrinted>
  <dcterms:created xsi:type="dcterms:W3CDTF">2003-03-12T02:44:00Z</dcterms:created>
  <dcterms:modified xsi:type="dcterms:W3CDTF">2023-12-27T07:14:42Z</dcterms:modified>
  <cp:category/>
  <cp:version/>
  <cp:contentType/>
  <cp:contentStatus/>
</cp:coreProperties>
</file>