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43" activeTab="0"/>
  </bookViews>
  <sheets>
    <sheet name="はじめに" sheetId="1" r:id="rId1"/>
    <sheet name="①交付申請書" sheetId="2" r:id="rId2"/>
    <sheet name="②決算書" sheetId="3" r:id="rId3"/>
    <sheet name="③決算明細表" sheetId="4" r:id="rId4"/>
    <sheet name="④実績明細" sheetId="5" r:id="rId5"/>
  </sheets>
  <definedNames>
    <definedName name="_xlnm.Print_Area" localSheetId="1">'①交付申請書'!$A$2:$K$35</definedName>
    <definedName name="_xlnm.Print_Area" localSheetId="2">'②決算書'!$A$4:$K$24</definedName>
    <definedName name="_xlnm.Print_Area" localSheetId="3">'③決算明細表'!$A$4:$M$55</definedName>
    <definedName name="_xlnm.Print_Area" localSheetId="4">'④実績明細'!$A$4:$Q$44</definedName>
    <definedName name="_xlnm.Print_Area" localSheetId="0">'はじめに'!$A$1:$K$22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F19" authorId="0">
      <text>
        <r>
          <rPr>
            <b/>
            <sz val="9"/>
            <rFont val="ＭＳ Ｐゴシック"/>
            <family val="3"/>
          </rPr>
          <t>申請額は自動計算されます（青字の部分は計算式が入っています）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8" authorId="0">
      <text>
        <r>
          <rPr>
            <b/>
            <sz val="9"/>
            <rFont val="ＭＳ Ｐゴシック"/>
            <family val="3"/>
          </rPr>
          <t>左の人数欄の人数分合計の参加費を直接入力してください。
@500で人数が2人なら、1,000を入力。</t>
        </r>
      </text>
    </comment>
    <comment ref="H8" authorId="0">
      <text>
        <r>
          <rPr>
            <b/>
            <sz val="9"/>
            <rFont val="ＭＳ Ｐゴシック"/>
            <family val="3"/>
          </rPr>
          <t xml:space="preserve">泊を伴う場合は、
左側の泊数を忘れず入力してください。
</t>
        </r>
      </text>
    </comment>
  </commentList>
</comments>
</file>

<file path=xl/comments5.xml><?xml version="1.0" encoding="utf-8"?>
<comments xmlns="http://schemas.openxmlformats.org/spreadsheetml/2006/main">
  <authors>
    <author> </author>
    <author>user</author>
    <author>中田　結香</author>
  </authors>
  <commentList>
    <comment ref="E8" authorId="0">
      <text>
        <r>
          <rPr>
            <sz val="9"/>
            <rFont val="ＭＳ Ｐゴシック"/>
            <family val="3"/>
          </rPr>
          <t xml:space="preserve">7/25　のように入力してください。
</t>
        </r>
        <r>
          <rPr>
            <sz val="9"/>
            <rFont val="ＭＳ Ｐゴシック"/>
            <family val="3"/>
          </rPr>
          <t xml:space="preserve">曜日まで表示されます。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添付する参加申込書の人数までであること。
吹奏楽は参加申込書＋任意のメンバー一覧を添付。
参加申込書では、準要保護生徒を明らかにすること。</t>
        </r>
      </text>
    </comment>
    <comment ref="I9" authorId="0">
      <text>
        <r>
          <rPr>
            <b/>
            <sz val="9"/>
            <rFont val="ＭＳ Ｐゴシック"/>
            <family val="3"/>
          </rPr>
          <t xml:space="preserve">　　参加生徒10人未満･･･１人、
　　参加生徒10人以上･･･2人まで
</t>
        </r>
      </text>
    </comment>
    <comment ref="L8" authorId="1">
      <text>
        <r>
          <rPr>
            <b/>
            <sz val="9"/>
            <rFont val="ＭＳ Ｐゴシック"/>
            <family val="3"/>
          </rPr>
          <t>期間を入れると自動入力されます。</t>
        </r>
      </text>
    </comment>
    <comment ref="E7" authorId="2">
      <text>
        <r>
          <rPr>
            <sz val="9"/>
            <rFont val="ＭＳ Ｐゴシック"/>
            <family val="3"/>
          </rPr>
          <t>会場名を記入</t>
        </r>
      </text>
    </comment>
    <comment ref="E6" authorId="2">
      <text>
        <r>
          <rPr>
            <sz val="9"/>
            <rFont val="ＭＳ Ｐゴシック"/>
            <family val="3"/>
          </rPr>
          <t>大会名を入力</t>
        </r>
      </text>
    </comment>
  </commentList>
</comments>
</file>

<file path=xl/sharedStrings.xml><?xml version="1.0" encoding="utf-8"?>
<sst xmlns="http://schemas.openxmlformats.org/spreadsheetml/2006/main" count="187" uniqueCount="144">
  <si>
    <t>円</t>
  </si>
  <si>
    <t>円</t>
  </si>
  <si>
    <t>　　　　　計</t>
  </si>
  <si>
    <t>生徒数</t>
  </si>
  <si>
    <t>名</t>
  </si>
  <si>
    <t>生徒分</t>
  </si>
  <si>
    <t>市からの補助金</t>
  </si>
  <si>
    <t>個人の負担額</t>
  </si>
  <si>
    <t>人数</t>
  </si>
  <si>
    <t>合　　　計</t>
  </si>
  <si>
    <t>１．</t>
  </si>
  <si>
    <t>摘　　　　　　　　　　要</t>
  </si>
  <si>
    <t>金　　　　　　額</t>
  </si>
  <si>
    <t>項　　　　目</t>
  </si>
  <si>
    <t>開催場所</t>
  </si>
  <si>
    <t>～</t>
  </si>
  <si>
    <t>生徒</t>
  </si>
  <si>
    <t>名</t>
  </si>
  <si>
    <t>項　　　　目</t>
  </si>
  <si>
    <t>大会参加費</t>
  </si>
  <si>
    <t>名</t>
  </si>
  <si>
    <t>金</t>
  </si>
  <si>
    <t>泊数</t>
  </si>
  <si>
    <t>合計</t>
  </si>
  <si>
    <t>区分</t>
  </si>
  <si>
    <t>単価</t>
  </si>
  <si>
    <t>支店</t>
  </si>
  <si>
    <t>別記様式第１号（第３条関係）</t>
  </si>
  <si>
    <t>印</t>
  </si>
  <si>
    <t>記</t>
  </si>
  <si>
    <t>２．</t>
  </si>
  <si>
    <t>補助金交付申請額</t>
  </si>
  <si>
    <t>添付書類</t>
  </si>
  <si>
    <t>　金融機関名</t>
  </si>
  <si>
    <t xml:space="preserve">　 ふりがな </t>
  </si>
  <si>
    <t>　口座名義人</t>
  </si>
  <si>
    <t>　口座番号</t>
  </si>
  <si>
    <t>住　所　</t>
  </si>
  <si>
    <t>団体名　</t>
  </si>
  <si>
    <t>氏　名　</t>
  </si>
  <si>
    <t>（あて先）高山市長</t>
  </si>
  <si>
    <t>円</t>
  </si>
  <si>
    <t>名</t>
  </si>
  <si>
    <t>・</t>
  </si>
  <si>
    <t>４．その他明細書類</t>
  </si>
  <si>
    <t>１．決算書</t>
  </si>
  <si>
    <t>［　収　入　］</t>
  </si>
  <si>
    <t>［　支　出　］</t>
  </si>
  <si>
    <t>宿泊費</t>
  </si>
  <si>
    <t>交通費</t>
  </si>
  <si>
    <t>単　　価</t>
  </si>
  <si>
    <t>交通費（全行程一人あたりの単価）</t>
  </si>
  <si>
    <t>参加者種別</t>
  </si>
  <si>
    <t>保護者</t>
  </si>
  <si>
    <t>応援生徒</t>
  </si>
  <si>
    <r>
      <t>大会参加費</t>
    </r>
    <r>
      <rPr>
        <b/>
        <sz val="14"/>
        <color indexed="10"/>
        <rFont val="ＭＳ Ｐゴシック"/>
        <family val="3"/>
      </rPr>
      <t>（合計額）</t>
    </r>
  </si>
  <si>
    <t>①</t>
  </si>
  <si>
    <t>④</t>
  </si>
  <si>
    <t>②</t>
  </si>
  <si>
    <t>⑤</t>
  </si>
  <si>
    <t>③</t>
  </si>
  <si>
    <t>⑥</t>
  </si>
  <si>
    <r>
      <t>宿泊費</t>
    </r>
    <r>
      <rPr>
        <b/>
        <sz val="14"/>
        <color indexed="10"/>
        <rFont val="ＭＳ Ｐゴシック"/>
        <family val="3"/>
      </rPr>
      <t>（一人あたりの単価）</t>
    </r>
  </si>
  <si>
    <t>参加者種別及び交通手段</t>
  </si>
  <si>
    <t>⑦</t>
  </si>
  <si>
    <t>⑧</t>
  </si>
  <si>
    <t>大会名</t>
  </si>
  <si>
    <t>日</t>
  </si>
  <si>
    <t>大会参加期間
（出発日～帰高日）</t>
  </si>
  <si>
    <t>日間</t>
  </si>
  <si>
    <t>参加者合計</t>
  </si>
  <si>
    <t>対象外計</t>
  </si>
  <si>
    <t>対象計</t>
  </si>
  <si>
    <t>普通　・　当座</t>
  </si>
  <si>
    <t>種別</t>
  </si>
  <si>
    <t>　　各種大会派遣補助金　部別実績明細</t>
  </si>
  <si>
    <r>
      <t>算出の根拠　　　</t>
    </r>
    <r>
      <rPr>
        <b/>
        <sz val="11"/>
        <color indexed="10"/>
        <rFont val="ＭＳ Ｐゴシック"/>
        <family val="3"/>
      </rPr>
      <t>※小数点以下の端数は切捨してください。</t>
    </r>
  </si>
  <si>
    <t>算出の根拠</t>
  </si>
  <si>
    <t>部　名（種目等）</t>
  </si>
  <si>
    <t>一般生徒</t>
  </si>
  <si>
    <t>交通費　計</t>
  </si>
  <si>
    <t>宿泊費　計</t>
  </si>
  <si>
    <t>参加費　計</t>
  </si>
  <si>
    <t>生徒　計</t>
  </si>
  <si>
    <t>対象経費</t>
  </si>
  <si>
    <t>補助申請額（千円未満切捨）</t>
  </si>
  <si>
    <t>決 算 明 細 表</t>
  </si>
  <si>
    <t>補助申請額</t>
  </si>
  <si>
    <t>1人当たり
単価</t>
  </si>
  <si>
    <t>参考</t>
  </si>
  <si>
    <t>黄色セルと申請日を入力してください。</t>
  </si>
  <si>
    <t>算出基準表より自動入力されます。数値に誤りがないか確認してください。</t>
  </si>
  <si>
    <t>部別申請明細を見て、単価を確実に転記し、下段の集計表と一致していることを確認してください。</t>
  </si>
  <si>
    <t>合計額</t>
  </si>
  <si>
    <t>計（a）</t>
  </si>
  <si>
    <t>計（b）</t>
  </si>
  <si>
    <t>参加費</t>
  </si>
  <si>
    <t xml:space="preserve">経費合計 </t>
  </si>
  <si>
    <r>
      <t>申請額</t>
    </r>
  </si>
  <si>
    <t xml:space="preserve"> （a＋b＋c）</t>
  </si>
  <si>
    <t>合計（c）</t>
  </si>
  <si>
    <t>引率数</t>
  </si>
  <si>
    <t>引率分</t>
  </si>
  <si>
    <t>引率　計</t>
  </si>
  <si>
    <t>要・準要保護生徒</t>
  </si>
  <si>
    <r>
      <t xml:space="preserve">（a+b+c）×1/2
</t>
    </r>
    <r>
      <rPr>
        <sz val="6"/>
        <rFont val="ＭＳ Ｐゴシック"/>
        <family val="3"/>
      </rPr>
      <t>要・準要はそのまま</t>
    </r>
  </si>
  <si>
    <t>要・準要保護生徒数（下記の内数）</t>
  </si>
  <si>
    <t>補助対象となる参加人数</t>
  </si>
  <si>
    <t>補助対象外の参加人数</t>
  </si>
  <si>
    <t>泊 数</t>
  </si>
  <si>
    <t>大会参加費合計</t>
  </si>
  <si>
    <t>楽器運搬費</t>
  </si>
  <si>
    <t>②決算書</t>
  </si>
  <si>
    <t>③決算明細表</t>
  </si>
  <si>
    <r>
      <t>算出の根拠　</t>
    </r>
    <r>
      <rPr>
        <b/>
        <sz val="11"/>
        <color indexed="10"/>
        <rFont val="ＭＳ Ｐゴシック"/>
        <family val="3"/>
      </rPr>
      <t>※食費は除いてください。</t>
    </r>
  </si>
  <si>
    <t>本ファイルには、以下のものが入っています。</t>
  </si>
  <si>
    <t>参加
区分</t>
  </si>
  <si>
    <t>はじめに（本書）</t>
  </si>
  <si>
    <t>①交付申請書（別記様式第１号）</t>
  </si>
  <si>
    <t>中学校各種大会派遣補助金にかかる提出書類等について</t>
  </si>
  <si>
    <t>★上記の他、別途準備する書類</t>
  </si>
  <si>
    <t xml:space="preserve"> 高山市中学校各種大会派遣補助金交付要綱第３条に基づき、関係書類を添えて補助金の交付を申請します。</t>
  </si>
  <si>
    <t>（大会要項、参加者一覧、各種請求・領収書の写し　等）</t>
  </si>
  <si>
    <t>令和　　年　　月　　日</t>
  </si>
  <si>
    <t>添付書類：請求書など交通費が分かる明細とその領収書</t>
  </si>
  <si>
    <t>添付書類：大会要項など参加費の分かるものとその領収書</t>
  </si>
  <si>
    <t>添付書類：請求書や宿泊予約の控えなど宿泊費が分かる明細とその領収書</t>
  </si>
  <si>
    <t>高山市中学校各種大会派遣補助金交付申請書</t>
  </si>
  <si>
    <t>中学校各種大会派遣事業　決算書</t>
  </si>
  <si>
    <t>銀行・金庫
農協・組合</t>
  </si>
  <si>
    <t>３．</t>
  </si>
  <si>
    <t>振込先</t>
  </si>
  <si>
    <t>①交付申請書</t>
  </si>
  <si>
    <t>③決算明細表</t>
  </si>
  <si>
    <t>　　　大会要項、参加申込書、積算に必要となる請求明細・領収書　のいずれもA4版コピー</t>
  </si>
  <si>
    <t>２．決算明細表</t>
  </si>
  <si>
    <t>④実績明細</t>
  </si>
  <si>
    <t>コーチ名</t>
  </si>
  <si>
    <t>コーチ</t>
  </si>
  <si>
    <t>その他</t>
  </si>
  <si>
    <t>競技種目等</t>
  </si>
  <si>
    <t>３．実績明細</t>
  </si>
  <si>
    <t>　※領収書を紛失した分は補助対象外となりますのでご注意ください。</t>
  </si>
  <si>
    <r>
      <rPr>
        <b/>
        <sz val="12"/>
        <color indexed="10"/>
        <rFont val="ＭＳ Ｐゴシック"/>
        <family val="3"/>
      </rPr>
      <t>事前に認定を受けた大会</t>
    </r>
    <r>
      <rPr>
        <sz val="12"/>
        <rFont val="ＭＳ Ｐゴシック"/>
        <family val="3"/>
      </rPr>
      <t>の終了後、1ヶ月以内を目処に提出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</si>
</sst>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2"/>
      <name val="ＭＳ 明朝"/>
      <family val="1"/>
    </font>
    <font>
      <u val="single"/>
      <sz val="11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10"/>
      <name val="ＭＳ Ｐゴシック"/>
      <family val="3"/>
    </font>
    <font>
      <sz val="8"/>
      <name val="ＭＳ 明朝"/>
      <family val="1"/>
    </font>
    <font>
      <b/>
      <sz val="14"/>
      <color indexed="10"/>
      <name val="ＭＳ Ｐゴシック"/>
      <family val="3"/>
    </font>
    <font>
      <sz val="14"/>
      <color indexed="30"/>
      <name val="ＭＳ ゴシック"/>
      <family val="3"/>
    </font>
    <font>
      <sz val="12"/>
      <color indexed="56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2"/>
      <color indexed="10"/>
      <name val="ＭＳ 明朝"/>
      <family val="1"/>
    </font>
    <font>
      <sz val="12"/>
      <color indexed="30"/>
      <name val="ＭＳ 明朝"/>
      <family val="1"/>
    </font>
    <font>
      <sz val="10"/>
      <color indexed="3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8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70C0"/>
      <name val="ＭＳ ゴシック"/>
      <family val="3"/>
    </font>
    <font>
      <sz val="12"/>
      <color rgb="FF002060"/>
      <name val="ＭＳ Ｐゴシック"/>
      <family val="3"/>
    </font>
    <font>
      <sz val="10"/>
      <color rgb="FFFF0000"/>
      <name val="ＭＳ Ｐゴシック"/>
      <family val="3"/>
    </font>
    <font>
      <b/>
      <sz val="14"/>
      <color rgb="FF0070C0"/>
      <name val="ＭＳ Ｐゴシック"/>
      <family val="3"/>
    </font>
    <font>
      <sz val="12"/>
      <color rgb="FFFF0000"/>
      <name val="ＭＳ 明朝"/>
      <family val="1"/>
    </font>
    <font>
      <b/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b/>
      <sz val="12"/>
      <color rgb="FFFF0000"/>
      <name val="HG丸ｺﾞｼｯｸM-PRO"/>
      <family val="3"/>
    </font>
    <font>
      <b/>
      <sz val="11"/>
      <color rgb="FFFF0000"/>
      <name val="HG丸ｺﾞｼｯｸM-PRO"/>
      <family val="3"/>
    </font>
    <font>
      <b/>
      <sz val="14"/>
      <color theme="0"/>
      <name val="ＭＳ Ｐゴシック"/>
      <family val="3"/>
    </font>
    <font>
      <b/>
      <sz val="16"/>
      <color theme="0"/>
      <name val="ＭＳ Ｐゴシック"/>
      <family val="3"/>
    </font>
    <font>
      <sz val="12"/>
      <color rgb="FF0070C0"/>
      <name val="ＭＳ 明朝"/>
      <family val="1"/>
    </font>
    <font>
      <sz val="10"/>
      <color rgb="FF0070C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92D050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double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thin"/>
      <right style="medium"/>
      <top style="medium"/>
      <bottom/>
    </border>
    <border>
      <left style="thin"/>
      <right style="thin"/>
      <top style="medium"/>
      <bottom style="double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 diagonalUp="1">
      <left style="thin"/>
      <right style="thin"/>
      <top style="medium"/>
      <bottom style="double"/>
      <diagonal style="thin"/>
    </border>
    <border diagonalUp="1">
      <left style="thin"/>
      <right/>
      <top style="medium"/>
      <bottom style="double"/>
      <diagonal style="thin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/>
    </border>
    <border>
      <left style="medium"/>
      <right style="medium"/>
      <top style="double"/>
      <bottom style="hair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dashDot"/>
    </border>
    <border>
      <left/>
      <right style="medium"/>
      <top/>
      <bottom style="double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/>
      <top style="medium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medium"/>
      <top style="double"/>
      <bottom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/>
      <top style="thin"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 style="thin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72" fillId="32" borderId="0" applyNumberFormat="0" applyBorder="0" applyAlignment="0" applyProtection="0"/>
  </cellStyleXfs>
  <cellXfs count="4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8" xfId="0" applyNumberFormat="1" applyFont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19" xfId="0" applyNumberFormat="1" applyFont="1" applyBorder="1" applyAlignment="1">
      <alignment horizontal="right" vertical="center" shrinkToFit="1"/>
    </xf>
    <xf numFmtId="3" fontId="7" fillId="0" borderId="20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8" fontId="7" fillId="0" borderId="21" xfId="48" applyFont="1" applyBorder="1" applyAlignment="1">
      <alignment horizontal="right" vertical="center" shrinkToFit="1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38" fontId="12" fillId="0" borderId="0" xfId="48" applyFont="1" applyAlignment="1">
      <alignment horizontal="center" vertical="center"/>
    </xf>
    <xf numFmtId="38" fontId="73" fillId="0" borderId="0" xfId="48" applyFont="1" applyAlignment="1">
      <alignment vertical="center"/>
    </xf>
    <xf numFmtId="38" fontId="74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3" fillId="0" borderId="26" xfId="0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38" fontId="8" fillId="0" borderId="29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shrinkToFit="1"/>
    </xf>
    <xf numFmtId="0" fontId="6" fillId="0" borderId="0" xfId="0" applyFont="1" applyAlignment="1">
      <alignment horizontal="left" shrinkToFit="1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8" fontId="7" fillId="0" borderId="40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8" fontId="7" fillId="0" borderId="43" xfId="48" applyFont="1" applyBorder="1" applyAlignment="1">
      <alignment horizontal="right" vertical="center" shrinkToFit="1"/>
    </xf>
    <xf numFmtId="38" fontId="0" fillId="0" borderId="0" xfId="48" applyFont="1" applyBorder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77" fillId="0" borderId="0" xfId="0" applyFont="1" applyAlignment="1">
      <alignment vertical="center"/>
    </xf>
    <xf numFmtId="0" fontId="0" fillId="0" borderId="47" xfId="0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5" fillId="0" borderId="48" xfId="0" applyFont="1" applyBorder="1" applyAlignment="1">
      <alignment vertical="center" wrapText="1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8" fillId="0" borderId="49" xfId="0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38" fontId="7" fillId="0" borderId="19" xfId="48" applyFont="1" applyBorder="1" applyAlignment="1">
      <alignment horizontal="right" vertical="center" shrinkToFit="1"/>
    </xf>
    <xf numFmtId="38" fontId="3" fillId="0" borderId="20" xfId="48" applyFont="1" applyBorder="1" applyAlignment="1">
      <alignment vertical="center"/>
    </xf>
    <xf numFmtId="38" fontId="3" fillId="0" borderId="57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58" xfId="48" applyFont="1" applyBorder="1" applyAlignment="1">
      <alignment vertical="center"/>
    </xf>
    <xf numFmtId="0" fontId="0" fillId="12" borderId="59" xfId="0" applyFill="1" applyBorder="1" applyAlignment="1" applyProtection="1">
      <alignment horizontal="center" vertical="center"/>
      <protection locked="0"/>
    </xf>
    <xf numFmtId="38" fontId="3" fillId="0" borderId="41" xfId="0" applyNumberFormat="1" applyFont="1" applyBorder="1" applyAlignment="1">
      <alignment vertical="center"/>
    </xf>
    <xf numFmtId="38" fontId="3" fillId="0" borderId="4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38" fontId="7" fillId="0" borderId="60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38" fontId="7" fillId="0" borderId="62" xfId="48" applyFont="1" applyBorder="1" applyAlignment="1">
      <alignment horizontal="right" vertical="center" shrinkToFit="1"/>
    </xf>
    <xf numFmtId="3" fontId="7" fillId="0" borderId="63" xfId="0" applyNumberFormat="1" applyFont="1" applyBorder="1" applyAlignment="1" applyProtection="1">
      <alignment horizontal="right" vertical="center"/>
      <protection locked="0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3" fontId="8" fillId="0" borderId="66" xfId="0" applyNumberFormat="1" applyFont="1" applyBorder="1" applyAlignment="1">
      <alignment vertical="center"/>
    </xf>
    <xf numFmtId="38" fontId="8" fillId="0" borderId="67" xfId="48" applyFont="1" applyBorder="1" applyAlignment="1">
      <alignment horizontal="right" vertical="center" shrinkToFit="1"/>
    </xf>
    <xf numFmtId="38" fontId="0" fillId="0" borderId="22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0" fontId="0" fillId="33" borderId="68" xfId="0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12" borderId="26" xfId="0" applyFill="1" applyBorder="1" applyAlignment="1">
      <alignment horizontal="center" vertical="center" wrapText="1" shrinkToFit="1"/>
    </xf>
    <xf numFmtId="0" fontId="0" fillId="12" borderId="41" xfId="0" applyFill="1" applyBorder="1" applyAlignment="1">
      <alignment horizontal="center" vertical="center" wrapText="1" shrinkToFit="1"/>
    </xf>
    <xf numFmtId="0" fontId="0" fillId="12" borderId="43" xfId="0" applyFill="1" applyBorder="1" applyAlignment="1">
      <alignment vertical="center" wrapText="1" shrinkToFit="1"/>
    </xf>
    <xf numFmtId="0" fontId="4" fillId="12" borderId="43" xfId="0" applyFont="1" applyFill="1" applyBorder="1" applyAlignment="1">
      <alignment horizontal="center" vertical="center" wrapText="1" shrinkToFit="1"/>
    </xf>
    <xf numFmtId="0" fontId="0" fillId="12" borderId="69" xfId="0" applyFill="1" applyBorder="1" applyAlignment="1">
      <alignment horizontal="center" vertical="center" wrapText="1" shrinkToFit="1"/>
    </xf>
    <xf numFmtId="38" fontId="0" fillId="0" borderId="70" xfId="48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/>
    </xf>
    <xf numFmtId="0" fontId="3" fillId="34" borderId="71" xfId="0" applyFont="1" applyFill="1" applyBorder="1" applyAlignment="1">
      <alignment horizontal="center" vertical="center"/>
    </xf>
    <xf numFmtId="0" fontId="79" fillId="0" borderId="5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38" fontId="0" fillId="0" borderId="72" xfId="48" applyFont="1" applyBorder="1" applyAlignment="1" applyProtection="1">
      <alignment vertical="center"/>
      <protection locked="0"/>
    </xf>
    <xf numFmtId="38" fontId="0" fillId="0" borderId="73" xfId="48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shrinkToFit="1"/>
      <protection locked="0"/>
    </xf>
    <xf numFmtId="38" fontId="0" fillId="0" borderId="0" xfId="48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shrinkToFit="1"/>
      <protection locked="0"/>
    </xf>
    <xf numFmtId="38" fontId="0" fillId="0" borderId="29" xfId="48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38" fontId="0" fillId="0" borderId="49" xfId="48" applyFont="1" applyBorder="1" applyAlignment="1" applyProtection="1">
      <alignment vertical="center"/>
      <protection locked="0"/>
    </xf>
    <xf numFmtId="38" fontId="0" fillId="0" borderId="48" xfId="48" applyFont="1" applyBorder="1" applyAlignment="1" applyProtection="1" quotePrefix="1">
      <alignment vertical="center"/>
      <protection locked="0"/>
    </xf>
    <xf numFmtId="0" fontId="0" fillId="0" borderId="70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38" fontId="0" fillId="0" borderId="74" xfId="48" applyFont="1" applyBorder="1" applyAlignment="1" applyProtection="1">
      <alignment vertical="center" shrinkToFit="1"/>
      <protection locked="0"/>
    </xf>
    <xf numFmtId="38" fontId="0" fillId="0" borderId="24" xfId="48" applyFont="1" applyBorder="1" applyAlignment="1" applyProtection="1">
      <alignment horizontal="right" vertical="center" shrinkToFit="1"/>
      <protection locked="0"/>
    </xf>
    <xf numFmtId="38" fontId="0" fillId="0" borderId="37" xfId="48" applyFont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8" xfId="0" applyNumberFormat="1" applyFont="1" applyBorder="1" applyAlignment="1" applyProtection="1">
      <alignment vertical="center" shrinkToFit="1"/>
      <protection locked="0"/>
    </xf>
    <xf numFmtId="0" fontId="0" fillId="0" borderId="10" xfId="0" applyNumberFormat="1" applyFont="1" applyBorder="1" applyAlignment="1" applyProtection="1">
      <alignment horizontal="right" vertical="center" shrinkToFit="1"/>
      <protection locked="0"/>
    </xf>
    <xf numFmtId="3" fontId="0" fillId="0" borderId="37" xfId="0" applyNumberFormat="1" applyFont="1" applyBorder="1" applyAlignment="1" applyProtection="1">
      <alignment horizontal="right" vertical="center" shrinkToFit="1"/>
      <protection locked="0"/>
    </xf>
    <xf numFmtId="3" fontId="0" fillId="0" borderId="12" xfId="0" applyNumberForma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3" fontId="0" fillId="0" borderId="11" xfId="0" applyNumberFormat="1" applyFont="1" applyBorder="1" applyAlignment="1" applyProtection="1">
      <alignment horizontal="right" vertical="center" shrinkToFit="1"/>
      <protection locked="0"/>
    </xf>
    <xf numFmtId="3" fontId="0" fillId="0" borderId="12" xfId="0" applyNumberFormat="1" applyFont="1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3" fontId="0" fillId="0" borderId="51" xfId="0" applyNumberFormat="1" applyFont="1" applyBorder="1" applyAlignment="1" applyProtection="1">
      <alignment vertical="center" shrinkToFit="1"/>
      <protection locked="0"/>
    </xf>
    <xf numFmtId="0" fontId="0" fillId="0" borderId="75" xfId="0" applyFont="1" applyBorder="1" applyAlignment="1" applyProtection="1">
      <alignment vertical="center"/>
      <protection locked="0"/>
    </xf>
    <xf numFmtId="0" fontId="0" fillId="0" borderId="53" xfId="0" applyFont="1" applyBorder="1" applyAlignment="1" applyProtection="1">
      <alignment vertical="center"/>
      <protection locked="0"/>
    </xf>
    <xf numFmtId="3" fontId="0" fillId="0" borderId="76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21" xfId="0" applyNumberFormat="1" applyFont="1" applyBorder="1" applyAlignment="1" applyProtection="1">
      <alignment horizontal="right" vertical="center" shrinkToFit="1"/>
      <protection locked="0"/>
    </xf>
    <xf numFmtId="3" fontId="0" fillId="0" borderId="62" xfId="0" applyNumberFormat="1" applyFont="1" applyBorder="1" applyAlignment="1" applyProtection="1">
      <alignment horizontal="right" vertical="center" shrinkToFit="1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35" fillId="0" borderId="42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0" fillId="0" borderId="7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8" fillId="0" borderId="0" xfId="0" applyFont="1" applyAlignment="1">
      <alignment vertical="center"/>
    </xf>
    <xf numFmtId="0" fontId="82" fillId="35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83" fillId="3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horizontal="right" vertical="center"/>
      <protection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84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53" xfId="0" applyFont="1" applyBorder="1" applyAlignment="1">
      <alignment horizontal="center" vertical="center" wrapText="1"/>
    </xf>
    <xf numFmtId="0" fontId="3" fillId="36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vertical="center" shrinkToFit="1"/>
      <protection locked="0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horizontal="center" vertical="center"/>
    </xf>
    <xf numFmtId="0" fontId="3" fillId="34" borderId="82" xfId="0" applyFont="1" applyFill="1" applyBorder="1" applyAlignment="1">
      <alignment horizontal="center" vertical="center"/>
    </xf>
    <xf numFmtId="0" fontId="3" fillId="34" borderId="8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34" borderId="85" xfId="0" applyFont="1" applyFill="1" applyBorder="1" applyAlignment="1">
      <alignment horizontal="center" vertical="center"/>
    </xf>
    <xf numFmtId="38" fontId="3" fillId="0" borderId="86" xfId="48" applyFont="1" applyBorder="1" applyAlignment="1">
      <alignment vertical="center"/>
    </xf>
    <xf numFmtId="38" fontId="3" fillId="0" borderId="87" xfId="48" applyFont="1" applyBorder="1" applyAlignment="1">
      <alignment vertical="center"/>
    </xf>
    <xf numFmtId="38" fontId="0" fillId="0" borderId="88" xfId="48" applyFont="1" applyBorder="1" applyAlignment="1">
      <alignment horizontal="center" vertical="center"/>
    </xf>
    <xf numFmtId="38" fontId="0" fillId="0" borderId="74" xfId="48" applyFont="1" applyBorder="1" applyAlignment="1">
      <alignment horizontal="center" vertical="center"/>
    </xf>
    <xf numFmtId="38" fontId="3" fillId="0" borderId="89" xfId="0" applyNumberFormat="1" applyFont="1" applyBorder="1" applyAlignment="1">
      <alignment vertical="center"/>
    </xf>
    <xf numFmtId="38" fontId="3" fillId="0" borderId="90" xfId="0" applyNumberFormat="1" applyFont="1" applyBorder="1" applyAlignment="1">
      <alignment vertical="center"/>
    </xf>
    <xf numFmtId="0" fontId="0" fillId="33" borderId="91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38" fillId="12" borderId="92" xfId="0" applyFont="1" applyFill="1" applyBorder="1" applyAlignment="1">
      <alignment horizontal="center" vertical="center" wrapText="1" shrinkToFit="1"/>
    </xf>
    <xf numFmtId="0" fontId="0" fillId="12" borderId="93" xfId="0" applyFill="1" applyBorder="1" applyAlignment="1">
      <alignment horizontal="center" vertical="center" wrapText="1" shrinkToFit="1"/>
    </xf>
    <xf numFmtId="0" fontId="0" fillId="12" borderId="94" xfId="0" applyFill="1" applyBorder="1" applyAlignment="1">
      <alignment horizontal="center" vertical="center" wrapText="1" shrinkToFit="1"/>
    </xf>
    <xf numFmtId="0" fontId="0" fillId="12" borderId="95" xfId="0" applyFont="1" applyFill="1" applyBorder="1" applyAlignment="1">
      <alignment horizontal="center" vertical="center" wrapText="1" shrinkToFit="1"/>
    </xf>
    <xf numFmtId="0" fontId="0" fillId="12" borderId="96" xfId="0" applyFill="1" applyBorder="1" applyAlignment="1">
      <alignment horizontal="center" vertical="center"/>
    </xf>
    <xf numFmtId="0" fontId="0" fillId="12" borderId="97" xfId="0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12" borderId="98" xfId="0" applyFill="1" applyBorder="1" applyAlignment="1">
      <alignment horizontal="center" vertical="center" wrapText="1" shrinkToFit="1"/>
    </xf>
    <xf numFmtId="0" fontId="0" fillId="12" borderId="40" xfId="0" applyFill="1" applyBorder="1" applyAlignment="1">
      <alignment horizontal="center" vertical="center" wrapText="1" shrinkToFit="1"/>
    </xf>
    <xf numFmtId="0" fontId="0" fillId="12" borderId="98" xfId="0" applyNumberFormat="1" applyFont="1" applyFill="1" applyBorder="1" applyAlignment="1">
      <alignment horizontal="center" vertical="center" textRotation="255" shrinkToFit="1"/>
    </xf>
    <xf numFmtId="0" fontId="0" fillId="12" borderId="40" xfId="0" applyNumberFormat="1" applyFont="1" applyFill="1" applyBorder="1" applyAlignment="1">
      <alignment horizontal="center" vertical="center" textRotation="255" shrinkToFit="1"/>
    </xf>
    <xf numFmtId="0" fontId="0" fillId="12" borderId="99" xfId="0" applyNumberFormat="1" applyFill="1" applyBorder="1" applyAlignment="1">
      <alignment horizontal="center" vertical="center" textRotation="255" shrinkToFit="1"/>
    </xf>
    <xf numFmtId="0" fontId="0" fillId="12" borderId="41" xfId="0" applyNumberFormat="1" applyFill="1" applyBorder="1" applyAlignment="1">
      <alignment horizontal="center" vertical="center" textRotation="255" shrinkToFit="1"/>
    </xf>
    <xf numFmtId="0" fontId="0" fillId="12" borderId="100" xfId="0" applyFill="1" applyBorder="1" applyAlignment="1">
      <alignment horizontal="center" vertical="center" shrinkToFit="1"/>
    </xf>
    <xf numFmtId="0" fontId="0" fillId="12" borderId="101" xfId="0" applyFill="1" applyBorder="1" applyAlignment="1">
      <alignment horizontal="center" vertical="center" shrinkToFit="1"/>
    </xf>
    <xf numFmtId="0" fontId="0" fillId="12" borderId="102" xfId="0" applyFill="1" applyBorder="1" applyAlignment="1">
      <alignment horizontal="center" vertical="center" shrinkToFit="1"/>
    </xf>
    <xf numFmtId="38" fontId="3" fillId="0" borderId="1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03" xfId="48" applyFont="1" applyBorder="1" applyAlignment="1">
      <alignment vertical="center"/>
    </xf>
    <xf numFmtId="38" fontId="3" fillId="0" borderId="104" xfId="48" applyFont="1" applyBorder="1" applyAlignment="1">
      <alignment vertical="center"/>
    </xf>
    <xf numFmtId="38" fontId="0" fillId="0" borderId="18" xfId="0" applyNumberFormat="1" applyFont="1" applyBorder="1" applyAlignment="1">
      <alignment horizontal="center" vertical="center"/>
    </xf>
    <xf numFmtId="38" fontId="0" fillId="0" borderId="84" xfId="0" applyNumberFormat="1" applyFont="1" applyBorder="1" applyAlignment="1">
      <alignment horizontal="center" vertical="center"/>
    </xf>
    <xf numFmtId="38" fontId="0" fillId="0" borderId="40" xfId="0" applyNumberFormat="1" applyFont="1" applyBorder="1" applyAlignment="1">
      <alignment horizontal="center"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2" borderId="82" xfId="0" applyFill="1" applyBorder="1" applyAlignment="1" applyProtection="1">
      <alignment horizontal="center" vertical="center"/>
      <protection locked="0"/>
    </xf>
    <xf numFmtId="0" fontId="0" fillId="12" borderId="82" xfId="0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12" borderId="105" xfId="0" applyFill="1" applyBorder="1" applyAlignment="1">
      <alignment horizontal="center" vertical="center"/>
    </xf>
    <xf numFmtId="0" fontId="0" fillId="12" borderId="81" xfId="0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108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12" borderId="109" xfId="0" applyNumberFormat="1" applyFill="1" applyBorder="1" applyAlignment="1">
      <alignment horizontal="center" vertical="center"/>
    </xf>
    <xf numFmtId="0" fontId="0" fillId="12" borderId="110" xfId="0" applyNumberForma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9" fillId="0" borderId="0" xfId="0" applyFont="1" applyBorder="1" applyAlignment="1">
      <alignment horizontal="center" vertical="center" shrinkToFit="1"/>
    </xf>
    <xf numFmtId="0" fontId="0" fillId="12" borderId="111" xfId="0" applyFont="1" applyFill="1" applyBorder="1" applyAlignment="1">
      <alignment horizontal="center" vertical="center"/>
    </xf>
    <xf numFmtId="0" fontId="0" fillId="12" borderId="112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3" fontId="8" fillId="0" borderId="111" xfId="0" applyNumberFormat="1" applyFont="1" applyBorder="1" applyAlignment="1">
      <alignment horizontal="right" vertical="center"/>
    </xf>
    <xf numFmtId="3" fontId="8" fillId="0" borderId="66" xfId="0" applyNumberFormat="1" applyFont="1" applyBorder="1" applyAlignment="1">
      <alignment horizontal="right" vertical="center"/>
    </xf>
    <xf numFmtId="3" fontId="8" fillId="0" borderId="111" xfId="0" applyNumberFormat="1" applyFont="1" applyBorder="1" applyAlignment="1">
      <alignment vertical="center"/>
    </xf>
    <xf numFmtId="3" fontId="8" fillId="0" borderId="66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113" xfId="0" applyNumberFormat="1" applyBorder="1" applyAlignment="1" applyProtection="1">
      <alignment horizontal="right" vertical="center"/>
      <protection locked="0"/>
    </xf>
    <xf numFmtId="0" fontId="0" fillId="0" borderId="114" xfId="0" applyBorder="1" applyAlignment="1" applyProtection="1">
      <alignment horizontal="right" vertical="center"/>
      <protection locked="0"/>
    </xf>
    <xf numFmtId="38" fontId="0" fillId="0" borderId="11" xfId="48" applyFont="1" applyBorder="1" applyAlignment="1" applyProtection="1">
      <alignment horizontal="right" vertical="center"/>
      <protection locked="0"/>
    </xf>
    <xf numFmtId="38" fontId="0" fillId="0" borderId="20" xfId="48" applyFont="1" applyBorder="1" applyAlignment="1" applyProtection="1">
      <alignment horizontal="right" vertical="center"/>
      <protection locked="0"/>
    </xf>
    <xf numFmtId="38" fontId="0" fillId="0" borderId="76" xfId="48" applyFont="1" applyBorder="1" applyAlignment="1" applyProtection="1">
      <alignment horizontal="right" vertical="center"/>
      <protection locked="0"/>
    </xf>
    <xf numFmtId="38" fontId="0" fillId="0" borderId="61" xfId="48" applyFont="1" applyBorder="1" applyAlignment="1" applyProtection="1">
      <alignment horizontal="right" vertical="center"/>
      <protection locked="0"/>
    </xf>
    <xf numFmtId="0" fontId="0" fillId="0" borderId="108" xfId="0" applyBorder="1" applyAlignment="1" applyProtection="1">
      <alignment vertical="center" shrinkToFit="1"/>
      <protection locked="0"/>
    </xf>
    <xf numFmtId="0" fontId="78" fillId="34" borderId="100" xfId="0" applyFont="1" applyFill="1" applyBorder="1" applyAlignment="1">
      <alignment horizontal="center" vertical="center"/>
    </xf>
    <xf numFmtId="0" fontId="78" fillId="34" borderId="102" xfId="0" applyFont="1" applyFill="1" applyBorder="1" applyAlignment="1">
      <alignment horizontal="center" vertical="center"/>
    </xf>
    <xf numFmtId="38" fontId="0" fillId="0" borderId="37" xfId="48" applyFont="1" applyBorder="1" applyAlignment="1" applyProtection="1">
      <alignment horizontal="right" vertical="center"/>
      <protection locked="0"/>
    </xf>
    <xf numFmtId="38" fontId="0" fillId="0" borderId="19" xfId="48" applyFont="1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 vertical="center" shrinkToFit="1"/>
      <protection locked="0"/>
    </xf>
    <xf numFmtId="38" fontId="0" fillId="0" borderId="38" xfId="48" applyFont="1" applyBorder="1" applyAlignment="1" applyProtection="1">
      <alignment horizontal="right" vertical="center"/>
      <protection locked="0"/>
    </xf>
    <xf numFmtId="38" fontId="0" fillId="0" borderId="57" xfId="48" applyFont="1" applyBorder="1" applyAlignment="1" applyProtection="1">
      <alignment horizontal="right" vertical="center"/>
      <protection locked="0"/>
    </xf>
    <xf numFmtId="0" fontId="0" fillId="34" borderId="100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85" xfId="0" applyFill="1" applyBorder="1" applyAlignment="1">
      <alignment horizontal="center" vertical="center" shrinkToFit="1"/>
    </xf>
    <xf numFmtId="0" fontId="0" fillId="34" borderId="81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15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/>
    </xf>
    <xf numFmtId="0" fontId="0" fillId="34" borderId="117" xfId="0" applyFill="1" applyBorder="1" applyAlignment="1">
      <alignment horizontal="center" vertical="center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0" fillId="34" borderId="100" xfId="0" applyFill="1" applyBorder="1" applyAlignment="1">
      <alignment horizontal="center" vertical="center" shrinkToFit="1"/>
    </xf>
    <xf numFmtId="0" fontId="0" fillId="34" borderId="101" xfId="0" applyFill="1" applyBorder="1" applyAlignment="1">
      <alignment horizontal="center" vertical="center" shrinkToFit="1"/>
    </xf>
    <xf numFmtId="176" fontId="5" fillId="0" borderId="13" xfId="0" applyNumberFormat="1" applyFont="1" applyBorder="1" applyAlignment="1" applyProtection="1">
      <alignment horizontal="center" vertical="center" shrinkToFit="1"/>
      <protection locked="0"/>
    </xf>
    <xf numFmtId="176" fontId="5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119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5" xfId="0" applyBorder="1" applyAlignment="1" applyProtection="1">
      <alignment vertical="center" shrinkToFit="1"/>
      <protection locked="0"/>
    </xf>
    <xf numFmtId="0" fontId="0" fillId="34" borderId="4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0" fillId="0" borderId="52" xfId="0" applyBorder="1" applyAlignment="1" applyProtection="1">
      <alignment vertical="center" shrinkToFit="1"/>
      <protection locked="0"/>
    </xf>
    <xf numFmtId="0" fontId="3" fillId="0" borderId="29" xfId="0" applyFont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 shrinkToFit="1"/>
    </xf>
    <xf numFmtId="0" fontId="0" fillId="34" borderId="120" xfId="0" applyFill="1" applyBorder="1" applyAlignment="1">
      <alignment horizontal="center" vertical="center" shrinkToFit="1"/>
    </xf>
    <xf numFmtId="0" fontId="85" fillId="34" borderId="46" xfId="0" applyFont="1" applyFill="1" applyBorder="1" applyAlignment="1">
      <alignment horizontal="center" vertical="center" wrapText="1"/>
    </xf>
    <xf numFmtId="0" fontId="85" fillId="34" borderId="52" xfId="0" applyFont="1" applyFill="1" applyBorder="1" applyAlignment="1">
      <alignment horizontal="center" vertical="center" wrapText="1"/>
    </xf>
    <xf numFmtId="0" fontId="85" fillId="34" borderId="62" xfId="0" applyFont="1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/>
    </xf>
    <xf numFmtId="0" fontId="0" fillId="34" borderId="105" xfId="0" applyFill="1" applyBorder="1" applyAlignment="1">
      <alignment horizontal="center" vertical="center"/>
    </xf>
    <xf numFmtId="0" fontId="0" fillId="34" borderId="118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良い" xfId="67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31</xdr:row>
      <xdr:rowOff>19050</xdr:rowOff>
    </xdr:from>
    <xdr:to>
      <xdr:col>7</xdr:col>
      <xdr:colOff>361950</xdr:colOff>
      <xdr:row>32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486275" y="6705600"/>
          <a:ext cx="371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29</xdr:row>
      <xdr:rowOff>19050</xdr:rowOff>
    </xdr:from>
    <xdr:to>
      <xdr:col>5</xdr:col>
      <xdr:colOff>533400</xdr:colOff>
      <xdr:row>29</xdr:row>
      <xdr:rowOff>266700</xdr:rowOff>
    </xdr:to>
    <xdr:sp>
      <xdr:nvSpPr>
        <xdr:cNvPr id="2" name="円/楕円 3"/>
        <xdr:cNvSpPr>
          <a:spLocks/>
        </xdr:cNvSpPr>
      </xdr:nvSpPr>
      <xdr:spPr>
        <a:xfrm>
          <a:off x="3114675" y="6134100"/>
          <a:ext cx="371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モジュール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1" width="3.75390625" style="0" customWidth="1"/>
    <col min="2" max="2" width="16.25390625" style="0" customWidth="1"/>
    <col min="3" max="3" width="9.00390625" style="0" customWidth="1"/>
    <col min="4" max="4" width="5.125" style="0" customWidth="1"/>
    <col min="11" max="11" width="10.00390625" style="0" customWidth="1"/>
  </cols>
  <sheetData>
    <row r="1" spans="1:12" ht="18.75">
      <c r="A1" s="224" t="s">
        <v>119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="213" customFormat="1" ht="13.5"/>
    <row r="3" ht="13.5">
      <c r="A3" s="215" t="s">
        <v>115</v>
      </c>
    </row>
    <row r="4" s="215" customFormat="1" ht="13.5">
      <c r="B4" s="215" t="s">
        <v>117</v>
      </c>
    </row>
    <row r="5" s="213" customFormat="1" ht="13.5">
      <c r="B5" s="213" t="s">
        <v>132</v>
      </c>
    </row>
    <row r="6" s="213" customFormat="1" ht="13.5">
      <c r="B6" s="213" t="s">
        <v>112</v>
      </c>
    </row>
    <row r="7" s="213" customFormat="1" ht="13.5">
      <c r="B7" s="213" t="s">
        <v>133</v>
      </c>
    </row>
    <row r="8" s="234" customFormat="1" ht="13.5">
      <c r="B8" s="234" t="s">
        <v>136</v>
      </c>
    </row>
    <row r="10" spans="1:11" ht="14.25">
      <c r="A10" s="242" t="s">
        <v>143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</row>
    <row r="11" s="217" customFormat="1" ht="14.25">
      <c r="A11" s="8"/>
    </row>
    <row r="12" ht="13.5">
      <c r="B12" s="219" t="s">
        <v>118</v>
      </c>
    </row>
    <row r="13" ht="13.5">
      <c r="B13" s="213" t="s">
        <v>112</v>
      </c>
    </row>
    <row r="14" ht="13.5">
      <c r="B14" s="213" t="s">
        <v>113</v>
      </c>
    </row>
    <row r="15" ht="13.5">
      <c r="B15" s="220" t="s">
        <v>136</v>
      </c>
    </row>
    <row r="16" s="219" customFormat="1" ht="13.5"/>
    <row r="17" spans="2:11" s="215" customFormat="1" ht="13.5">
      <c r="B17" s="230" t="s">
        <v>120</v>
      </c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s="231" customFormat="1" ht="13.5">
      <c r="B18" s="230" t="s">
        <v>134</v>
      </c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s="225" customFormat="1" ht="13.5"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1" spans="1:11" s="220" customFormat="1" ht="13.5">
      <c r="A21" s="230"/>
      <c r="B21" s="221" t="s">
        <v>142</v>
      </c>
      <c r="C21" s="230"/>
      <c r="D21" s="230"/>
      <c r="F21" s="230"/>
      <c r="G21" s="230"/>
      <c r="H21" s="230"/>
      <c r="I21" s="230"/>
      <c r="J21" s="230"/>
      <c r="K21" s="230"/>
    </row>
    <row r="22" spans="1:11" s="215" customFormat="1" ht="13.5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</row>
  </sheetData>
  <sheetProtection/>
  <mergeCells count="1">
    <mergeCell ref="A10:K10"/>
  </mergeCells>
  <printOptions horizontalCentered="1"/>
  <pageMargins left="0.5118110236220472" right="0.11811023622047245" top="0.35433070866141736" bottom="0.7480314960629921" header="0.31496062992125984" footer="0.31496062992125984"/>
  <pageSetup fitToHeight="0" fitToWidth="0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7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3.5"/>
  <cols>
    <col min="1" max="1" width="4.625" style="32" customWidth="1"/>
    <col min="2" max="2" width="3.00390625" style="32" customWidth="1"/>
    <col min="3" max="3" width="15.875" style="32" customWidth="1"/>
    <col min="4" max="5" width="7.625" style="32" customWidth="1"/>
    <col min="6" max="6" width="15.375" style="32" customWidth="1"/>
    <col min="7" max="8" width="4.875" style="32" customWidth="1"/>
    <col min="9" max="10" width="9.375" style="32" customWidth="1"/>
    <col min="11" max="11" width="4.625" style="32" customWidth="1"/>
    <col min="12" max="16384" width="9.00390625" style="32" customWidth="1"/>
  </cols>
  <sheetData>
    <row r="1" ht="19.5" customHeight="1">
      <c r="A1" s="137" t="s">
        <v>90</v>
      </c>
    </row>
    <row r="2" spans="1:4" ht="16.5" customHeight="1">
      <c r="A2" s="45" t="s">
        <v>27</v>
      </c>
      <c r="B2" s="45"/>
      <c r="C2" s="45"/>
      <c r="D2" s="45"/>
    </row>
    <row r="3" spans="8:12" ht="16.5" customHeight="1">
      <c r="H3" s="247" t="s">
        <v>123</v>
      </c>
      <c r="I3" s="247"/>
      <c r="J3" s="247"/>
      <c r="K3" s="247"/>
      <c r="L3" s="102"/>
    </row>
    <row r="4" spans="2:4" ht="16.5" customHeight="1">
      <c r="B4" s="32" t="s">
        <v>40</v>
      </c>
      <c r="C4" s="39"/>
      <c r="D4" s="39"/>
    </row>
    <row r="5" spans="3:4" ht="16.5" customHeight="1">
      <c r="C5" s="39"/>
      <c r="D5" s="39"/>
    </row>
    <row r="6" spans="6:10" ht="16.5" customHeight="1">
      <c r="F6" s="46" t="s">
        <v>37</v>
      </c>
      <c r="G6" s="250"/>
      <c r="H6" s="250"/>
      <c r="I6" s="250"/>
      <c r="J6" s="250"/>
    </row>
    <row r="7" spans="6:10" ht="16.5" customHeight="1">
      <c r="F7" s="46" t="s">
        <v>38</v>
      </c>
      <c r="G7" s="253"/>
      <c r="H7" s="253"/>
      <c r="I7" s="253"/>
      <c r="J7" s="253"/>
    </row>
    <row r="8" spans="6:11" ht="16.5" customHeight="1">
      <c r="F8" s="46" t="s">
        <v>39</v>
      </c>
      <c r="G8" s="253"/>
      <c r="H8" s="253"/>
      <c r="I8" s="253"/>
      <c r="J8" s="253"/>
      <c r="K8" s="46" t="s">
        <v>28</v>
      </c>
    </row>
    <row r="9" spans="3:4" ht="16.5" customHeight="1">
      <c r="C9" s="39"/>
      <c r="D9" s="39"/>
    </row>
    <row r="10" spans="3:4" ht="16.5" customHeight="1">
      <c r="C10" s="39"/>
      <c r="D10" s="39"/>
    </row>
    <row r="11" spans="2:10" ht="19.5" customHeight="1">
      <c r="B11" s="251" t="s">
        <v>127</v>
      </c>
      <c r="C11" s="251"/>
      <c r="D11" s="251"/>
      <c r="E11" s="251"/>
      <c r="F11" s="251"/>
      <c r="G11" s="251"/>
      <c r="H11" s="251"/>
      <c r="I11" s="251"/>
      <c r="J11" s="251"/>
    </row>
    <row r="12" spans="3:4" ht="16.5" customHeight="1">
      <c r="C12" s="39"/>
      <c r="D12" s="39"/>
    </row>
    <row r="13" spans="1:11" ht="16.5" customHeight="1">
      <c r="A13" s="249" t="s">
        <v>121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</row>
    <row r="14" spans="1:11" ht="16.5" customHeight="1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</row>
    <row r="15" spans="3:11" ht="16.5" customHeight="1">
      <c r="C15" s="47"/>
      <c r="D15" s="47"/>
      <c r="E15" s="47"/>
      <c r="F15" s="47"/>
      <c r="G15" s="47"/>
      <c r="H15" s="47"/>
      <c r="I15" s="47"/>
      <c r="J15" s="47"/>
      <c r="K15" s="47"/>
    </row>
    <row r="16" spans="3:4" ht="16.5" customHeight="1">
      <c r="C16" s="39"/>
      <c r="D16" s="39"/>
    </row>
    <row r="17" spans="3:10" ht="16.5" customHeight="1">
      <c r="C17" s="252" t="s">
        <v>29</v>
      </c>
      <c r="D17" s="252"/>
      <c r="E17" s="252"/>
      <c r="F17" s="252"/>
      <c r="G17" s="252"/>
      <c r="H17" s="252"/>
      <c r="I17" s="252"/>
      <c r="J17" s="252"/>
    </row>
    <row r="18" spans="6:7" ht="16.5" customHeight="1">
      <c r="F18" s="48"/>
      <c r="G18" s="48"/>
    </row>
    <row r="19" spans="1:11" ht="16.5" customHeight="1">
      <c r="A19" s="49" t="s">
        <v>10</v>
      </c>
      <c r="B19" s="248" t="s">
        <v>31</v>
      </c>
      <c r="C19" s="248"/>
      <c r="D19" s="39"/>
      <c r="E19" s="42" t="s">
        <v>21</v>
      </c>
      <c r="F19" s="54">
        <f>'②決算書'!B10</f>
        <v>0</v>
      </c>
      <c r="G19" s="53" t="s">
        <v>41</v>
      </c>
      <c r="H19" s="235"/>
      <c r="I19" s="235"/>
      <c r="J19" s="236"/>
      <c r="K19" s="236"/>
    </row>
    <row r="20" spans="1:4" ht="16.5" customHeight="1">
      <c r="A20" s="50"/>
      <c r="B20" s="43"/>
      <c r="D20" s="43"/>
    </row>
    <row r="21" spans="3:4" ht="16.5" customHeight="1">
      <c r="C21" s="39"/>
      <c r="D21" s="39"/>
    </row>
    <row r="22" spans="1:9" ht="16.5" customHeight="1">
      <c r="A22" s="49" t="s">
        <v>30</v>
      </c>
      <c r="B22" s="243" t="s">
        <v>32</v>
      </c>
      <c r="C22" s="243"/>
      <c r="D22" s="244" t="s">
        <v>45</v>
      </c>
      <c r="E22" s="244"/>
      <c r="F22" s="244"/>
      <c r="G22" s="244"/>
      <c r="H22" s="244"/>
      <c r="I22" s="35"/>
    </row>
    <row r="23" spans="4:8" ht="16.5" customHeight="1">
      <c r="D23" s="244" t="s">
        <v>135</v>
      </c>
      <c r="E23" s="244"/>
      <c r="F23" s="244"/>
      <c r="G23" s="244"/>
      <c r="H23" s="244"/>
    </row>
    <row r="24" spans="4:8" ht="16.5" customHeight="1">
      <c r="D24" s="244" t="s">
        <v>141</v>
      </c>
      <c r="E24" s="244"/>
      <c r="F24" s="244"/>
      <c r="G24" s="244"/>
      <c r="H24" s="244"/>
    </row>
    <row r="25" spans="1:10" ht="16.5" customHeight="1">
      <c r="A25" s="49"/>
      <c r="B25" s="249"/>
      <c r="C25" s="249"/>
      <c r="D25" s="244" t="s">
        <v>44</v>
      </c>
      <c r="E25" s="244"/>
      <c r="F25" s="244"/>
      <c r="G25" s="244"/>
      <c r="H25" s="244"/>
      <c r="I25" s="233"/>
      <c r="J25" s="93"/>
    </row>
    <row r="26" spans="3:10" ht="16.5" customHeight="1">
      <c r="C26" s="50"/>
      <c r="D26" s="94" t="s">
        <v>122</v>
      </c>
      <c r="E26" s="232"/>
      <c r="F26" s="232"/>
      <c r="G26" s="232"/>
      <c r="H26" s="232"/>
      <c r="I26" s="233"/>
      <c r="J26" s="93"/>
    </row>
    <row r="27" spans="4:10" ht="16.5" customHeight="1">
      <c r="D27" s="233"/>
      <c r="E27" s="233"/>
      <c r="F27" s="233"/>
      <c r="G27" s="233"/>
      <c r="H27" s="233"/>
      <c r="I27" s="233"/>
      <c r="J27" s="93"/>
    </row>
    <row r="28" spans="1:3" ht="16.5" customHeight="1">
      <c r="A28" s="49" t="s">
        <v>130</v>
      </c>
      <c r="B28" s="243" t="s">
        <v>131</v>
      </c>
      <c r="C28" s="243"/>
    </row>
    <row r="29" spans="2:9" ht="13.5" customHeight="1">
      <c r="B29" s="133"/>
      <c r="C29" s="33"/>
      <c r="D29" s="34"/>
      <c r="E29" s="35"/>
      <c r="F29" s="35"/>
      <c r="G29" s="35"/>
      <c r="H29" s="35"/>
      <c r="I29" s="35"/>
    </row>
    <row r="30" spans="2:10" ht="35.25" customHeight="1">
      <c r="B30" s="33"/>
      <c r="C30" s="36" t="s">
        <v>33</v>
      </c>
      <c r="D30" s="245"/>
      <c r="E30" s="245"/>
      <c r="F30" s="237" t="s">
        <v>129</v>
      </c>
      <c r="G30" s="36"/>
      <c r="H30" s="245"/>
      <c r="I30" s="245"/>
      <c r="J30" s="238" t="s">
        <v>26</v>
      </c>
    </row>
    <row r="31" spans="1:10" ht="9.75" customHeight="1">
      <c r="A31" s="43"/>
      <c r="B31" s="44"/>
      <c r="C31" s="33"/>
      <c r="D31" s="33"/>
      <c r="E31" s="33"/>
      <c r="F31" s="33"/>
      <c r="G31" s="33"/>
      <c r="H31" s="33"/>
      <c r="I31" s="33"/>
      <c r="J31" s="51"/>
    </row>
    <row r="32" spans="1:11" ht="21" customHeight="1">
      <c r="A32" s="43"/>
      <c r="B32" s="44"/>
      <c r="C32" s="36" t="s">
        <v>36</v>
      </c>
      <c r="D32" s="245"/>
      <c r="E32" s="245"/>
      <c r="F32" s="229" t="s">
        <v>74</v>
      </c>
      <c r="G32" s="226"/>
      <c r="H32" s="227" t="s">
        <v>73</v>
      </c>
      <c r="I32" s="227"/>
      <c r="J32" s="228"/>
      <c r="K32" s="51"/>
    </row>
    <row r="33" spans="2:10" ht="9.75" customHeight="1">
      <c r="B33" s="33"/>
      <c r="C33" s="37"/>
      <c r="D33" s="37"/>
      <c r="E33" s="134"/>
      <c r="F33" s="134"/>
      <c r="G33" s="38"/>
      <c r="H33" s="135"/>
      <c r="I33" s="37"/>
      <c r="J33" s="51"/>
    </row>
    <row r="34" spans="1:10" ht="13.5" customHeight="1">
      <c r="A34" s="39"/>
      <c r="B34" s="40"/>
      <c r="C34" s="41" t="s">
        <v>34</v>
      </c>
      <c r="D34" s="246"/>
      <c r="E34" s="246"/>
      <c r="F34" s="246"/>
      <c r="G34" s="246"/>
      <c r="H34" s="246"/>
      <c r="I34" s="246"/>
      <c r="J34" s="246"/>
    </row>
    <row r="35" spans="1:10" ht="21" customHeight="1">
      <c r="A35" s="39"/>
      <c r="B35" s="40"/>
      <c r="C35" s="36" t="s">
        <v>35</v>
      </c>
      <c r="D35" s="245"/>
      <c r="E35" s="245"/>
      <c r="F35" s="245"/>
      <c r="G35" s="245"/>
      <c r="H35" s="245"/>
      <c r="I35" s="245"/>
      <c r="J35" s="245"/>
    </row>
    <row r="36" spans="2:3" ht="14.25">
      <c r="B36" s="51"/>
      <c r="C36" s="51"/>
    </row>
    <row r="37" spans="2:3" ht="14.25">
      <c r="B37" s="51"/>
      <c r="C37" s="51"/>
    </row>
  </sheetData>
  <sheetProtection/>
  <mergeCells count="20">
    <mergeCell ref="H3:K3"/>
    <mergeCell ref="B19:C19"/>
    <mergeCell ref="B22:C22"/>
    <mergeCell ref="B25:C25"/>
    <mergeCell ref="G6:J6"/>
    <mergeCell ref="B11:J11"/>
    <mergeCell ref="C17:J17"/>
    <mergeCell ref="A13:K14"/>
    <mergeCell ref="G7:J7"/>
    <mergeCell ref="G8:J8"/>
    <mergeCell ref="D35:J35"/>
    <mergeCell ref="D34:J34"/>
    <mergeCell ref="D30:E30"/>
    <mergeCell ref="H30:I30"/>
    <mergeCell ref="D32:E32"/>
    <mergeCell ref="B28:C28"/>
    <mergeCell ref="D22:H22"/>
    <mergeCell ref="D23:H23"/>
    <mergeCell ref="D24:H24"/>
    <mergeCell ref="D25:H25"/>
  </mergeCells>
  <conditionalFormatting sqref="G6 G8 D30:E30 H30:I30 D34:D35">
    <cfRule type="containsBlanks" priority="7" dxfId="0" stopIfTrue="1">
      <formula>LEN(TRIM(D6))=0</formula>
    </cfRule>
  </conditionalFormatting>
  <conditionalFormatting sqref="D32:E32">
    <cfRule type="containsBlanks" priority="5" dxfId="0" stopIfTrue="1">
      <formula>LEN(TRIM(D32))=0</formula>
    </cfRule>
  </conditionalFormatting>
  <conditionalFormatting sqref="G7:J7">
    <cfRule type="containsBlanks" priority="1" dxfId="0">
      <formula>LEN(TRIM(G7))=0</formula>
    </cfRule>
  </conditionalFormatting>
  <printOptions horizontalCentered="1"/>
  <pageMargins left="0.7874015748031497" right="0.7874015748031497" top="0.7874015748031497" bottom="0.5905511811023623" header="0.5118110236220472" footer="0.31496062992125984"/>
  <pageSetup horizontalDpi="300" verticalDpi="300" orientation="portrait" paperSize="9" scale="99" r:id="rId4"/>
  <headerFooter alignWithMargins="0">
    <oddHeader>&amp;R&amp;"HG創英角ｺﾞｼｯｸUB,ｳﾙﾄﾗﾎﾞｰﾙﾄﾞ"&amp;12
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8.75390625" style="0" customWidth="1"/>
    <col min="2" max="2" width="16.625" style="0" customWidth="1"/>
    <col min="3" max="3" width="5.75390625" style="0" customWidth="1"/>
    <col min="4" max="4" width="9.50390625" style="0" bestFit="1" customWidth="1"/>
    <col min="5" max="5" width="4.75390625" style="0" customWidth="1"/>
    <col min="6" max="6" width="3.125" style="0" customWidth="1"/>
    <col min="7" max="7" width="3.75390625" style="0" customWidth="1"/>
    <col min="8" max="8" width="9.25390625" style="0" customWidth="1"/>
    <col min="9" max="9" width="4.75390625" style="0" customWidth="1"/>
    <col min="10" max="10" width="4.875" style="0" customWidth="1"/>
    <col min="11" max="11" width="1.875" style="0" customWidth="1"/>
  </cols>
  <sheetData>
    <row r="1" s="147" customFormat="1" ht="22.5" customHeight="1">
      <c r="A1" s="161" t="s">
        <v>91</v>
      </c>
    </row>
    <row r="2" spans="1:10" ht="24.75" customHeight="1">
      <c r="A2" s="8"/>
      <c r="B2" s="8"/>
      <c r="C2" s="8"/>
      <c r="D2" s="268"/>
      <c r="E2" s="268"/>
      <c r="F2" s="267"/>
      <c r="G2" s="267"/>
      <c r="H2" s="267"/>
      <c r="I2" s="267"/>
      <c r="J2" s="267"/>
    </row>
    <row r="3" spans="1:10" ht="24.7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4.75" customHeight="1">
      <c r="A4" s="1"/>
      <c r="B4" s="1"/>
      <c r="C4" s="1"/>
      <c r="D4" s="273"/>
      <c r="E4" s="274"/>
      <c r="F4" s="274"/>
      <c r="G4" s="274"/>
      <c r="H4" s="1"/>
      <c r="I4" s="1"/>
      <c r="J4" s="1"/>
    </row>
    <row r="5" spans="1:11" s="52" customFormat="1" ht="24.75" customHeight="1">
      <c r="A5" s="282" t="s">
        <v>128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0" ht="24.75" customHeight="1">
      <c r="A6" s="77"/>
      <c r="B6" s="79"/>
      <c r="C6" s="79"/>
      <c r="D6" s="79"/>
      <c r="E6" s="79"/>
      <c r="F6" s="79"/>
      <c r="G6" s="80"/>
      <c r="H6" s="80"/>
      <c r="I6" s="80"/>
      <c r="J6" s="80"/>
    </row>
    <row r="7" spans="1:10" ht="14.25">
      <c r="A7" s="8"/>
      <c r="B7" s="8"/>
      <c r="C7" s="8"/>
      <c r="D7" s="8"/>
      <c r="E7" s="8"/>
      <c r="F7" s="18"/>
      <c r="G7" s="272"/>
      <c r="H7" s="272"/>
      <c r="I7" s="18"/>
      <c r="J7" s="18"/>
    </row>
    <row r="8" spans="1:10" s="52" customFormat="1" ht="24.75" customHeight="1" thickBot="1">
      <c r="A8" s="285" t="s">
        <v>46</v>
      </c>
      <c r="B8" s="285"/>
      <c r="C8" s="56"/>
      <c r="D8" s="56"/>
      <c r="E8" s="56"/>
      <c r="F8" s="56"/>
      <c r="G8" s="56"/>
      <c r="H8" s="56"/>
      <c r="I8" s="56"/>
      <c r="J8" s="56"/>
    </row>
    <row r="9" spans="1:11" ht="24.75" customHeight="1">
      <c r="A9" s="173" t="s">
        <v>13</v>
      </c>
      <c r="B9" s="286" t="s">
        <v>12</v>
      </c>
      <c r="C9" s="269"/>
      <c r="D9" s="269" t="s">
        <v>11</v>
      </c>
      <c r="E9" s="270"/>
      <c r="F9" s="270"/>
      <c r="G9" s="270"/>
      <c r="H9" s="270"/>
      <c r="I9" s="270"/>
      <c r="J9" s="270"/>
      <c r="K9" s="271"/>
    </row>
    <row r="10" spans="1:11" ht="24.75" customHeight="1">
      <c r="A10" s="75" t="s">
        <v>6</v>
      </c>
      <c r="B10" s="29">
        <f>'③決算明細表'!M54</f>
        <v>0</v>
      </c>
      <c r="C10" s="9" t="s">
        <v>1</v>
      </c>
      <c r="D10" s="283" t="s">
        <v>106</v>
      </c>
      <c r="E10" s="284"/>
      <c r="F10" s="284"/>
      <c r="G10" s="284"/>
      <c r="H10" s="284"/>
      <c r="I10" s="55">
        <f>'③決算明細表'!D50</f>
        <v>0</v>
      </c>
      <c r="J10" s="277" t="s">
        <v>20</v>
      </c>
      <c r="K10" s="278"/>
    </row>
    <row r="11" spans="1:11" ht="24.75" customHeight="1" thickBot="1">
      <c r="A11" s="76" t="s">
        <v>7</v>
      </c>
      <c r="B11" s="66">
        <f>B24-B10</f>
        <v>0</v>
      </c>
      <c r="C11" s="67" t="s">
        <v>1</v>
      </c>
      <c r="D11" s="279"/>
      <c r="E11" s="279"/>
      <c r="F11" s="279"/>
      <c r="G11" s="279"/>
      <c r="H11" s="279"/>
      <c r="I11" s="279"/>
      <c r="J11" s="279"/>
      <c r="K11" s="280"/>
    </row>
    <row r="12" spans="1:11" ht="24.75" customHeight="1" thickBot="1" thickTop="1">
      <c r="A12" s="60" t="s">
        <v>2</v>
      </c>
      <c r="B12" s="61">
        <f>SUM(B10:B11)</f>
        <v>0</v>
      </c>
      <c r="C12" s="62" t="s">
        <v>1</v>
      </c>
      <c r="D12" s="78" t="s">
        <v>3</v>
      </c>
      <c r="E12" s="64">
        <f>'③決算明細表'!D51</f>
        <v>0</v>
      </c>
      <c r="F12" s="63" t="s">
        <v>4</v>
      </c>
      <c r="G12" s="78" t="s">
        <v>43</v>
      </c>
      <c r="H12" s="78" t="s">
        <v>101</v>
      </c>
      <c r="I12" s="64">
        <f>'③決算明細表'!D52</f>
        <v>0</v>
      </c>
      <c r="J12" s="275" t="s">
        <v>4</v>
      </c>
      <c r="K12" s="276"/>
    </row>
    <row r="13" spans="1:10" ht="24.7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24.7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4.75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4.75" customHeight="1" thickBot="1">
      <c r="A16" s="2" t="s">
        <v>47</v>
      </c>
      <c r="B16" s="8"/>
      <c r="C16" s="8"/>
      <c r="D16" s="8"/>
      <c r="E16" s="8"/>
      <c r="F16" s="8"/>
      <c r="G16" s="8"/>
      <c r="H16" s="8"/>
      <c r="I16" s="8"/>
      <c r="J16" s="8"/>
    </row>
    <row r="17" spans="1:11" ht="24.75" customHeight="1">
      <c r="A17" s="173" t="s">
        <v>13</v>
      </c>
      <c r="B17" s="286" t="s">
        <v>12</v>
      </c>
      <c r="C17" s="269"/>
      <c r="D17" s="270" t="s">
        <v>11</v>
      </c>
      <c r="E17" s="270"/>
      <c r="F17" s="270"/>
      <c r="G17" s="270"/>
      <c r="H17" s="270"/>
      <c r="I17" s="270"/>
      <c r="J17" s="270"/>
      <c r="K17" s="271"/>
    </row>
    <row r="18" spans="1:11" ht="24.75" customHeight="1">
      <c r="A18" s="73" t="s">
        <v>49</v>
      </c>
      <c r="B18" s="31">
        <f>SUM(E18:H19)</f>
        <v>0</v>
      </c>
      <c r="C18" s="12" t="s">
        <v>1</v>
      </c>
      <c r="D18" s="81" t="s">
        <v>5</v>
      </c>
      <c r="E18" s="281">
        <f>'③決算明細表'!F51</f>
        <v>0</v>
      </c>
      <c r="F18" s="281"/>
      <c r="G18" s="281"/>
      <c r="H18" s="281"/>
      <c r="I18" s="2" t="s">
        <v>1</v>
      </c>
      <c r="J18" s="259"/>
      <c r="K18" s="260"/>
    </row>
    <row r="19" spans="1:11" ht="24.75" customHeight="1">
      <c r="A19" s="74"/>
      <c r="B19" s="30"/>
      <c r="C19" s="13"/>
      <c r="D19" s="82" t="s">
        <v>102</v>
      </c>
      <c r="E19" s="264">
        <f>'③決算明細表'!F52</f>
        <v>0</v>
      </c>
      <c r="F19" s="264"/>
      <c r="G19" s="264"/>
      <c r="H19" s="264"/>
      <c r="I19" s="10" t="s">
        <v>1</v>
      </c>
      <c r="J19" s="257"/>
      <c r="K19" s="258"/>
    </row>
    <row r="20" spans="1:11" ht="24.75" customHeight="1">
      <c r="A20" s="73" t="s">
        <v>48</v>
      </c>
      <c r="B20" s="31">
        <f>SUM(E20:H21)</f>
        <v>0</v>
      </c>
      <c r="C20" s="12" t="s">
        <v>1</v>
      </c>
      <c r="D20" s="83" t="s">
        <v>5</v>
      </c>
      <c r="E20" s="265">
        <f>'③決算明細表'!H51</f>
        <v>0</v>
      </c>
      <c r="F20" s="265"/>
      <c r="G20" s="265"/>
      <c r="H20" s="265"/>
      <c r="I20" s="11" t="s">
        <v>1</v>
      </c>
      <c r="J20" s="259"/>
      <c r="K20" s="260"/>
    </row>
    <row r="21" spans="1:11" ht="24.75" customHeight="1">
      <c r="A21" s="74"/>
      <c r="B21" s="30"/>
      <c r="C21" s="13"/>
      <c r="D21" s="82" t="s">
        <v>102</v>
      </c>
      <c r="E21" s="264">
        <f>'③決算明細表'!H52</f>
        <v>0</v>
      </c>
      <c r="F21" s="264"/>
      <c r="G21" s="264"/>
      <c r="H21" s="264"/>
      <c r="I21" s="10" t="s">
        <v>1</v>
      </c>
      <c r="J21" s="257"/>
      <c r="K21" s="258"/>
    </row>
    <row r="22" spans="1:11" ht="24.75" customHeight="1">
      <c r="A22" s="73" t="s">
        <v>19</v>
      </c>
      <c r="B22" s="31">
        <f>E22</f>
        <v>0</v>
      </c>
      <c r="C22" s="12" t="s">
        <v>0</v>
      </c>
      <c r="D22" s="14"/>
      <c r="E22" s="266">
        <f>'③決算明細表'!J51</f>
        <v>0</v>
      </c>
      <c r="F22" s="266"/>
      <c r="G22" s="266"/>
      <c r="H22" s="266"/>
      <c r="I22" s="15" t="s">
        <v>0</v>
      </c>
      <c r="J22" s="259"/>
      <c r="K22" s="260"/>
    </row>
    <row r="23" spans="1:11" ht="24.75" customHeight="1" thickBot="1">
      <c r="A23" s="68"/>
      <c r="B23" s="69"/>
      <c r="C23" s="70"/>
      <c r="D23" s="71"/>
      <c r="E23" s="263"/>
      <c r="F23" s="263"/>
      <c r="G23" s="263"/>
      <c r="H23" s="263"/>
      <c r="I23" s="72"/>
      <c r="J23" s="261"/>
      <c r="K23" s="262"/>
    </row>
    <row r="24" spans="1:11" ht="24.75" customHeight="1" thickBot="1" thickTop="1">
      <c r="A24" s="60" t="s">
        <v>2</v>
      </c>
      <c r="B24" s="61">
        <f>SUM(B18,B20,B22)</f>
        <v>0</v>
      </c>
      <c r="C24" s="65" t="s">
        <v>1</v>
      </c>
      <c r="D24" s="254"/>
      <c r="E24" s="255"/>
      <c r="F24" s="255"/>
      <c r="G24" s="255"/>
      <c r="H24" s="255"/>
      <c r="I24" s="255"/>
      <c r="J24" s="255"/>
      <c r="K24" s="256"/>
    </row>
    <row r="25" spans="1:10" ht="24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4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27">
    <mergeCell ref="F2:J2"/>
    <mergeCell ref="D2:E2"/>
    <mergeCell ref="D9:K9"/>
    <mergeCell ref="G7:H7"/>
    <mergeCell ref="J18:K18"/>
    <mergeCell ref="D4:G4"/>
    <mergeCell ref="D17:K17"/>
    <mergeCell ref="J12:K12"/>
    <mergeCell ref="J10:K10"/>
    <mergeCell ref="D11:K11"/>
    <mergeCell ref="E18:H18"/>
    <mergeCell ref="A5:K5"/>
    <mergeCell ref="D10:H10"/>
    <mergeCell ref="A8:B8"/>
    <mergeCell ref="B9:C9"/>
    <mergeCell ref="B17:C17"/>
    <mergeCell ref="D24:K24"/>
    <mergeCell ref="J19:K19"/>
    <mergeCell ref="J20:K20"/>
    <mergeCell ref="J21:K21"/>
    <mergeCell ref="J22:K22"/>
    <mergeCell ref="J23:K23"/>
    <mergeCell ref="E23:H23"/>
    <mergeCell ref="E19:H19"/>
    <mergeCell ref="E20:H20"/>
    <mergeCell ref="E21:H21"/>
    <mergeCell ref="E22:H22"/>
  </mergeCells>
  <printOptions horizontalCentered="1"/>
  <pageMargins left="0.7874015748031497" right="0.7874015748031497" top="0.984251968503937" bottom="0.984251968503937" header="0.7086614173228347" footer="0.70866141732283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9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00390625" defaultRowHeight="13.5"/>
  <cols>
    <col min="1" max="1" width="10.50390625" style="0" customWidth="1"/>
    <col min="2" max="2" width="5.875" style="0" customWidth="1"/>
    <col min="3" max="3" width="6.50390625" style="0" customWidth="1"/>
    <col min="4" max="4" width="4.00390625" style="0" customWidth="1"/>
    <col min="5" max="5" width="3.875" style="0" customWidth="1"/>
    <col min="6" max="6" width="7.625" style="0" customWidth="1"/>
    <col min="8" max="8" width="7.625" style="0" customWidth="1"/>
    <col min="10" max="10" width="2.875" style="0" customWidth="1"/>
    <col min="11" max="12" width="10.625" style="0" customWidth="1"/>
    <col min="13" max="13" width="11.75390625" style="0" bestFit="1" customWidth="1"/>
    <col min="15" max="15" width="9.875" style="0" bestFit="1" customWidth="1"/>
  </cols>
  <sheetData>
    <row r="1" s="147" customFormat="1" ht="21.75" customHeight="1">
      <c r="A1" s="161" t="s">
        <v>92</v>
      </c>
    </row>
    <row r="2" spans="2:13" ht="18.75">
      <c r="B2" s="345"/>
      <c r="C2" s="345"/>
      <c r="D2" s="345"/>
      <c r="E2" s="345"/>
      <c r="F2" s="16"/>
      <c r="G2" s="16"/>
      <c r="H2" s="16"/>
      <c r="I2" s="110"/>
      <c r="J2" s="16"/>
      <c r="K2" s="113"/>
      <c r="L2" s="346"/>
      <c r="M2" s="346"/>
    </row>
    <row r="3" spans="2:13" ht="15" customHeight="1">
      <c r="B3" s="354"/>
      <c r="C3" s="268"/>
      <c r="D3" s="104"/>
      <c r="E3" s="104"/>
      <c r="F3" s="16"/>
      <c r="G3" s="16"/>
      <c r="H3" s="16"/>
      <c r="I3" s="16"/>
      <c r="J3" s="16"/>
      <c r="K3" s="113"/>
      <c r="L3" s="136"/>
      <c r="M3" s="136"/>
    </row>
    <row r="4" spans="1:13" ht="32.25" customHeight="1" thickBot="1">
      <c r="A4" s="349" t="s">
        <v>86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14" s="109" customFormat="1" ht="27" customHeight="1" thickBot="1">
      <c r="A5" s="347" t="s">
        <v>9</v>
      </c>
      <c r="B5" s="348"/>
      <c r="C5" s="153"/>
      <c r="D5" s="149">
        <f>SUBTOTAL(9,D$8:D$45)</f>
        <v>0</v>
      </c>
      <c r="E5" s="154"/>
      <c r="F5" s="352">
        <f>SUBTOTAL(9,G$8:G$45)</f>
        <v>0</v>
      </c>
      <c r="G5" s="353"/>
      <c r="H5" s="350">
        <f>SUBTOTAL(9,I$8:I$45)</f>
        <v>0</v>
      </c>
      <c r="I5" s="351"/>
      <c r="J5" s="350">
        <f>SUBTOTAL(9,K$8:K$45)</f>
        <v>0</v>
      </c>
      <c r="K5" s="351"/>
      <c r="L5" s="155">
        <f>SUBTOTAL(9,L$8:L$45)</f>
        <v>0</v>
      </c>
      <c r="M5" s="156">
        <f>SUBTOTAL(9,M$8:M$45)</f>
        <v>0</v>
      </c>
      <c r="N5" s="160" t="s">
        <v>89</v>
      </c>
    </row>
    <row r="6" spans="1:14" ht="19.5" customHeight="1" thickTop="1">
      <c r="A6" s="299" t="s">
        <v>78</v>
      </c>
      <c r="B6" s="300"/>
      <c r="C6" s="303" t="s">
        <v>116</v>
      </c>
      <c r="D6" s="305" t="s">
        <v>8</v>
      </c>
      <c r="E6" s="307" t="s">
        <v>22</v>
      </c>
      <c r="F6" s="297" t="s">
        <v>49</v>
      </c>
      <c r="G6" s="298"/>
      <c r="H6" s="297" t="s">
        <v>48</v>
      </c>
      <c r="I6" s="298"/>
      <c r="J6" s="297" t="s">
        <v>96</v>
      </c>
      <c r="K6" s="298"/>
      <c r="L6" s="167" t="s">
        <v>97</v>
      </c>
      <c r="M6" s="167" t="s">
        <v>98</v>
      </c>
      <c r="N6" s="293" t="s">
        <v>88</v>
      </c>
    </row>
    <row r="7" spans="1:14" s="162" customFormat="1" ht="24" customHeight="1" thickBot="1">
      <c r="A7" s="301"/>
      <c r="B7" s="302"/>
      <c r="C7" s="304"/>
      <c r="D7" s="306"/>
      <c r="E7" s="308"/>
      <c r="F7" s="163" t="s">
        <v>25</v>
      </c>
      <c r="G7" s="164" t="s">
        <v>94</v>
      </c>
      <c r="H7" s="163" t="s">
        <v>25</v>
      </c>
      <c r="I7" s="164" t="s">
        <v>95</v>
      </c>
      <c r="J7" s="295" t="s">
        <v>100</v>
      </c>
      <c r="K7" s="296"/>
      <c r="L7" s="165" t="s">
        <v>99</v>
      </c>
      <c r="M7" s="166" t="s">
        <v>105</v>
      </c>
      <c r="N7" s="294"/>
    </row>
    <row r="8" spans="1:14" ht="15.75" customHeight="1">
      <c r="A8" s="186"/>
      <c r="B8" s="187"/>
      <c r="C8" s="187"/>
      <c r="D8" s="188"/>
      <c r="E8" s="189"/>
      <c r="F8" s="190"/>
      <c r="G8" s="139">
        <f aca="true" t="shared" si="0" ref="G8:G45">F8*D8</f>
        <v>0</v>
      </c>
      <c r="H8" s="190"/>
      <c r="I8" s="139">
        <f aca="true" t="shared" si="1" ref="I8:I45">H8*E8*D8</f>
        <v>0</v>
      </c>
      <c r="J8" s="168"/>
      <c r="K8" s="205"/>
      <c r="L8" s="26">
        <f aca="true" t="shared" si="2" ref="L8:L45">SUM(I8,G8,K8)</f>
        <v>0</v>
      </c>
      <c r="M8" s="28">
        <f>IF(C8="要・準要",L8,ROUNDDOWN(L8/2,0))</f>
        <v>0</v>
      </c>
      <c r="N8" s="159">
        <f aca="true" t="shared" si="3" ref="N8:N45">IF(ISBLANK(D8),"",ROUNDDOWN(M8/D8,0))</f>
      </c>
    </row>
    <row r="9" spans="1:14" ht="15.75" customHeight="1">
      <c r="A9" s="186"/>
      <c r="B9" s="191"/>
      <c r="C9" s="191"/>
      <c r="D9" s="192"/>
      <c r="E9" s="193"/>
      <c r="F9" s="190"/>
      <c r="G9" s="23">
        <f t="shared" si="0"/>
        <v>0</v>
      </c>
      <c r="H9" s="194"/>
      <c r="I9" s="23">
        <f t="shared" si="1"/>
        <v>0</v>
      </c>
      <c r="J9" s="169"/>
      <c r="K9" s="205"/>
      <c r="L9" s="26">
        <f t="shared" si="2"/>
        <v>0</v>
      </c>
      <c r="M9" s="27">
        <f aca="true" t="shared" si="4" ref="M9:M45">IF(C9="要・準要",L9,ROUNDDOWN(L9/2,0))</f>
        <v>0</v>
      </c>
      <c r="N9" s="157">
        <f t="shared" si="3"/>
      </c>
    </row>
    <row r="10" spans="1:14" ht="15.75" customHeight="1">
      <c r="A10" s="186"/>
      <c r="B10" s="195"/>
      <c r="C10" s="195"/>
      <c r="D10" s="17"/>
      <c r="E10" s="3"/>
      <c r="F10" s="190"/>
      <c r="G10" s="25">
        <f t="shared" si="0"/>
        <v>0</v>
      </c>
      <c r="H10" s="4"/>
      <c r="I10" s="23">
        <f t="shared" si="1"/>
        <v>0</v>
      </c>
      <c r="J10" s="170"/>
      <c r="K10" s="205"/>
      <c r="L10" s="26">
        <f t="shared" si="2"/>
        <v>0</v>
      </c>
      <c r="M10" s="27">
        <f t="shared" si="4"/>
        <v>0</v>
      </c>
      <c r="N10" s="157">
        <f t="shared" si="3"/>
      </c>
    </row>
    <row r="11" spans="1:14" ht="15.75" customHeight="1">
      <c r="A11" s="186"/>
      <c r="B11" s="191"/>
      <c r="C11" s="191"/>
      <c r="D11" s="17"/>
      <c r="E11" s="3"/>
      <c r="F11" s="190"/>
      <c r="G11" s="25">
        <f t="shared" si="0"/>
        <v>0</v>
      </c>
      <c r="H11" s="4"/>
      <c r="I11" s="23">
        <f t="shared" si="1"/>
        <v>0</v>
      </c>
      <c r="J11" s="170"/>
      <c r="K11" s="205"/>
      <c r="L11" s="26">
        <f t="shared" si="2"/>
        <v>0</v>
      </c>
      <c r="M11" s="27">
        <f t="shared" si="4"/>
        <v>0</v>
      </c>
      <c r="N11" s="157">
        <f t="shared" si="3"/>
      </c>
    </row>
    <row r="12" spans="1:14" ht="15.75" customHeight="1">
      <c r="A12" s="186"/>
      <c r="B12" s="191"/>
      <c r="C12" s="191"/>
      <c r="D12" s="17"/>
      <c r="E12" s="3"/>
      <c r="F12" s="4"/>
      <c r="G12" s="25">
        <f t="shared" si="0"/>
        <v>0</v>
      </c>
      <c r="H12" s="4"/>
      <c r="I12" s="23">
        <f t="shared" si="1"/>
        <v>0</v>
      </c>
      <c r="J12" s="170"/>
      <c r="K12" s="205"/>
      <c r="L12" s="26">
        <f t="shared" si="2"/>
        <v>0</v>
      </c>
      <c r="M12" s="27">
        <f t="shared" si="4"/>
        <v>0</v>
      </c>
      <c r="N12" s="157">
        <f t="shared" si="3"/>
      </c>
    </row>
    <row r="13" spans="1:14" ht="15.75" customHeight="1">
      <c r="A13" s="186"/>
      <c r="B13" s="191"/>
      <c r="C13" s="191"/>
      <c r="D13" s="17"/>
      <c r="E13" s="3"/>
      <c r="F13" s="4"/>
      <c r="G13" s="25">
        <f t="shared" si="0"/>
        <v>0</v>
      </c>
      <c r="H13" s="4"/>
      <c r="I13" s="23">
        <f t="shared" si="1"/>
        <v>0</v>
      </c>
      <c r="J13" s="170"/>
      <c r="K13" s="205"/>
      <c r="L13" s="26">
        <f t="shared" si="2"/>
        <v>0</v>
      </c>
      <c r="M13" s="27">
        <f t="shared" si="4"/>
        <v>0</v>
      </c>
      <c r="N13" s="157">
        <f t="shared" si="3"/>
      </c>
    </row>
    <row r="14" spans="1:14" ht="15.75" customHeight="1">
      <c r="A14" s="186"/>
      <c r="B14" s="191"/>
      <c r="C14" s="191"/>
      <c r="D14" s="17"/>
      <c r="E14" s="3"/>
      <c r="F14" s="4"/>
      <c r="G14" s="25">
        <f t="shared" si="0"/>
        <v>0</v>
      </c>
      <c r="H14" s="4"/>
      <c r="I14" s="23">
        <f t="shared" si="1"/>
        <v>0</v>
      </c>
      <c r="J14" s="170"/>
      <c r="K14" s="205"/>
      <c r="L14" s="26">
        <f t="shared" si="2"/>
        <v>0</v>
      </c>
      <c r="M14" s="27">
        <f t="shared" si="4"/>
        <v>0</v>
      </c>
      <c r="N14" s="157">
        <f t="shared" si="3"/>
      </c>
    </row>
    <row r="15" spans="1:14" ht="15.75" customHeight="1">
      <c r="A15" s="186"/>
      <c r="B15" s="196"/>
      <c r="C15" s="196"/>
      <c r="D15" s="17"/>
      <c r="E15" s="3"/>
      <c r="F15" s="4"/>
      <c r="G15" s="25">
        <f t="shared" si="0"/>
        <v>0</v>
      </c>
      <c r="H15" s="4"/>
      <c r="I15" s="23">
        <f t="shared" si="1"/>
        <v>0</v>
      </c>
      <c r="J15" s="170"/>
      <c r="K15" s="205"/>
      <c r="L15" s="26">
        <f t="shared" si="2"/>
        <v>0</v>
      </c>
      <c r="M15" s="27">
        <f t="shared" si="4"/>
        <v>0</v>
      </c>
      <c r="N15" s="157">
        <f t="shared" si="3"/>
      </c>
    </row>
    <row r="16" spans="1:14" ht="15.75" customHeight="1">
      <c r="A16" s="186"/>
      <c r="B16" s="196"/>
      <c r="C16" s="196"/>
      <c r="D16" s="192"/>
      <c r="E16" s="193"/>
      <c r="F16" s="197"/>
      <c r="G16" s="25">
        <f t="shared" si="0"/>
        <v>0</v>
      </c>
      <c r="H16" s="197"/>
      <c r="I16" s="23">
        <f t="shared" si="1"/>
        <v>0</v>
      </c>
      <c r="J16" s="171"/>
      <c r="K16" s="205"/>
      <c r="L16" s="26">
        <f t="shared" si="2"/>
        <v>0</v>
      </c>
      <c r="M16" s="27">
        <f t="shared" si="4"/>
        <v>0</v>
      </c>
      <c r="N16" s="157">
        <f t="shared" si="3"/>
      </c>
    </row>
    <row r="17" spans="1:14" ht="15.75" customHeight="1">
      <c r="A17" s="186"/>
      <c r="B17" s="196"/>
      <c r="C17" s="196"/>
      <c r="D17" s="192"/>
      <c r="E17" s="193"/>
      <c r="F17" s="197"/>
      <c r="G17" s="25">
        <f t="shared" si="0"/>
        <v>0</v>
      </c>
      <c r="H17" s="197"/>
      <c r="I17" s="23">
        <f t="shared" si="1"/>
        <v>0</v>
      </c>
      <c r="J17" s="171"/>
      <c r="K17" s="205"/>
      <c r="L17" s="26">
        <f t="shared" si="2"/>
        <v>0</v>
      </c>
      <c r="M17" s="27">
        <f t="shared" si="4"/>
        <v>0</v>
      </c>
      <c r="N17" s="157">
        <f t="shared" si="3"/>
      </c>
    </row>
    <row r="18" spans="1:14" ht="15.75" customHeight="1">
      <c r="A18" s="186"/>
      <c r="B18" s="196"/>
      <c r="C18" s="196"/>
      <c r="D18" s="192"/>
      <c r="E18" s="193"/>
      <c r="F18" s="197"/>
      <c r="G18" s="25">
        <f t="shared" si="0"/>
        <v>0</v>
      </c>
      <c r="H18" s="197"/>
      <c r="I18" s="23">
        <f t="shared" si="1"/>
        <v>0</v>
      </c>
      <c r="J18" s="171"/>
      <c r="K18" s="205"/>
      <c r="L18" s="26">
        <f t="shared" si="2"/>
        <v>0</v>
      </c>
      <c r="M18" s="27">
        <f t="shared" si="4"/>
        <v>0</v>
      </c>
      <c r="N18" s="157">
        <f t="shared" si="3"/>
      </c>
    </row>
    <row r="19" spans="1:14" ht="15.75" customHeight="1">
      <c r="A19" s="186"/>
      <c r="B19" s="198"/>
      <c r="C19" s="198"/>
      <c r="D19" s="17"/>
      <c r="E19" s="3"/>
      <c r="F19" s="4"/>
      <c r="G19" s="25">
        <f t="shared" si="0"/>
        <v>0</v>
      </c>
      <c r="H19" s="4"/>
      <c r="I19" s="24">
        <f t="shared" si="1"/>
        <v>0</v>
      </c>
      <c r="J19" s="170"/>
      <c r="K19" s="205"/>
      <c r="L19" s="26">
        <f t="shared" si="2"/>
        <v>0</v>
      </c>
      <c r="M19" s="27">
        <f t="shared" si="4"/>
        <v>0</v>
      </c>
      <c r="N19" s="157">
        <f t="shared" si="3"/>
      </c>
    </row>
    <row r="20" spans="1:14" ht="15.75" customHeight="1">
      <c r="A20" s="186"/>
      <c r="B20" s="191"/>
      <c r="C20" s="191"/>
      <c r="D20" s="17"/>
      <c r="E20" s="3"/>
      <c r="F20" s="4"/>
      <c r="G20" s="25">
        <f t="shared" si="0"/>
        <v>0</v>
      </c>
      <c r="H20" s="4"/>
      <c r="I20" s="23">
        <f t="shared" si="1"/>
        <v>0</v>
      </c>
      <c r="J20" s="170"/>
      <c r="K20" s="205"/>
      <c r="L20" s="26">
        <f t="shared" si="2"/>
        <v>0</v>
      </c>
      <c r="M20" s="27">
        <f t="shared" si="4"/>
        <v>0</v>
      </c>
      <c r="N20" s="157">
        <f t="shared" si="3"/>
      </c>
    </row>
    <row r="21" spans="1:14" ht="15.75" customHeight="1">
      <c r="A21" s="186"/>
      <c r="B21" s="191"/>
      <c r="C21" s="191"/>
      <c r="D21" s="17"/>
      <c r="E21" s="3"/>
      <c r="F21" s="4"/>
      <c r="G21" s="25">
        <f t="shared" si="0"/>
        <v>0</v>
      </c>
      <c r="H21" s="4"/>
      <c r="I21" s="23">
        <f t="shared" si="1"/>
        <v>0</v>
      </c>
      <c r="J21" s="170"/>
      <c r="K21" s="205"/>
      <c r="L21" s="26">
        <f t="shared" si="2"/>
        <v>0</v>
      </c>
      <c r="M21" s="27">
        <f t="shared" si="4"/>
        <v>0</v>
      </c>
      <c r="N21" s="157">
        <f t="shared" si="3"/>
      </c>
    </row>
    <row r="22" spans="1:14" ht="15.75" customHeight="1">
      <c r="A22" s="186"/>
      <c r="B22" s="191"/>
      <c r="C22" s="191"/>
      <c r="D22" s="17"/>
      <c r="E22" s="3"/>
      <c r="F22" s="4"/>
      <c r="G22" s="25">
        <f t="shared" si="0"/>
        <v>0</v>
      </c>
      <c r="H22" s="4"/>
      <c r="I22" s="23">
        <f t="shared" si="1"/>
        <v>0</v>
      </c>
      <c r="J22" s="170"/>
      <c r="K22" s="205"/>
      <c r="L22" s="26">
        <f t="shared" si="2"/>
        <v>0</v>
      </c>
      <c r="M22" s="27">
        <f t="shared" si="4"/>
        <v>0</v>
      </c>
      <c r="N22" s="157">
        <f t="shared" si="3"/>
      </c>
    </row>
    <row r="23" spans="1:14" ht="15.75" customHeight="1">
      <c r="A23" s="186"/>
      <c r="B23" s="191"/>
      <c r="C23" s="191"/>
      <c r="D23" s="17"/>
      <c r="E23" s="3"/>
      <c r="F23" s="4"/>
      <c r="G23" s="25">
        <f t="shared" si="0"/>
        <v>0</v>
      </c>
      <c r="H23" s="4"/>
      <c r="I23" s="23">
        <f t="shared" si="1"/>
        <v>0</v>
      </c>
      <c r="J23" s="170"/>
      <c r="K23" s="205"/>
      <c r="L23" s="26">
        <f t="shared" si="2"/>
        <v>0</v>
      </c>
      <c r="M23" s="27">
        <f t="shared" si="4"/>
        <v>0</v>
      </c>
      <c r="N23" s="157">
        <f t="shared" si="3"/>
      </c>
    </row>
    <row r="24" spans="1:14" ht="15.75" customHeight="1">
      <c r="A24" s="186"/>
      <c r="B24" s="196"/>
      <c r="C24" s="196"/>
      <c r="D24" s="17"/>
      <c r="E24" s="3"/>
      <c r="F24" s="4"/>
      <c r="G24" s="25">
        <f t="shared" si="0"/>
        <v>0</v>
      </c>
      <c r="H24" s="4"/>
      <c r="I24" s="23">
        <f t="shared" si="1"/>
        <v>0</v>
      </c>
      <c r="J24" s="170"/>
      <c r="K24" s="205"/>
      <c r="L24" s="26">
        <f t="shared" si="2"/>
        <v>0</v>
      </c>
      <c r="M24" s="27">
        <f t="shared" si="4"/>
        <v>0</v>
      </c>
      <c r="N24" s="157">
        <f t="shared" si="3"/>
      </c>
    </row>
    <row r="25" spans="1:14" ht="15.75" customHeight="1">
      <c r="A25" s="186"/>
      <c r="B25" s="196"/>
      <c r="C25" s="196"/>
      <c r="D25" s="192"/>
      <c r="E25" s="193"/>
      <c r="F25" s="197"/>
      <c r="G25" s="25">
        <f t="shared" si="0"/>
        <v>0</v>
      </c>
      <c r="H25" s="197"/>
      <c r="I25" s="23">
        <f t="shared" si="1"/>
        <v>0</v>
      </c>
      <c r="J25" s="171"/>
      <c r="K25" s="205"/>
      <c r="L25" s="26">
        <f t="shared" si="2"/>
        <v>0</v>
      </c>
      <c r="M25" s="27">
        <f t="shared" si="4"/>
        <v>0</v>
      </c>
      <c r="N25" s="157">
        <f t="shared" si="3"/>
      </c>
    </row>
    <row r="26" spans="1:14" ht="15.75" customHeight="1">
      <c r="A26" s="186"/>
      <c r="B26" s="196"/>
      <c r="C26" s="196"/>
      <c r="D26" s="192"/>
      <c r="E26" s="193"/>
      <c r="F26" s="197"/>
      <c r="G26" s="25">
        <f t="shared" si="0"/>
        <v>0</v>
      </c>
      <c r="H26" s="197"/>
      <c r="I26" s="23">
        <f t="shared" si="1"/>
        <v>0</v>
      </c>
      <c r="J26" s="171"/>
      <c r="K26" s="205"/>
      <c r="L26" s="26">
        <f t="shared" si="2"/>
        <v>0</v>
      </c>
      <c r="M26" s="27">
        <f t="shared" si="4"/>
        <v>0</v>
      </c>
      <c r="N26" s="157">
        <f t="shared" si="3"/>
      </c>
    </row>
    <row r="27" spans="1:14" ht="15.75" customHeight="1">
      <c r="A27" s="186"/>
      <c r="B27" s="196"/>
      <c r="C27" s="196"/>
      <c r="D27" s="192"/>
      <c r="E27" s="193"/>
      <c r="F27" s="197"/>
      <c r="G27" s="25">
        <f t="shared" si="0"/>
        <v>0</v>
      </c>
      <c r="H27" s="197"/>
      <c r="I27" s="23">
        <f t="shared" si="1"/>
        <v>0</v>
      </c>
      <c r="J27" s="171"/>
      <c r="K27" s="205"/>
      <c r="L27" s="26">
        <f t="shared" si="2"/>
        <v>0</v>
      </c>
      <c r="M27" s="27">
        <f t="shared" si="4"/>
        <v>0</v>
      </c>
      <c r="N27" s="157">
        <f t="shared" si="3"/>
      </c>
    </row>
    <row r="28" spans="1:14" ht="15.75" customHeight="1">
      <c r="A28" s="186"/>
      <c r="B28" s="198"/>
      <c r="C28" s="198"/>
      <c r="D28" s="17"/>
      <c r="E28" s="3"/>
      <c r="F28" s="4"/>
      <c r="G28" s="25">
        <f t="shared" si="0"/>
        <v>0</v>
      </c>
      <c r="H28" s="4"/>
      <c r="I28" s="24">
        <f t="shared" si="1"/>
        <v>0</v>
      </c>
      <c r="J28" s="170"/>
      <c r="K28" s="205"/>
      <c r="L28" s="26">
        <f t="shared" si="2"/>
        <v>0</v>
      </c>
      <c r="M28" s="27">
        <f t="shared" si="4"/>
        <v>0</v>
      </c>
      <c r="N28" s="157">
        <f t="shared" si="3"/>
      </c>
    </row>
    <row r="29" spans="1:14" ht="15.75" customHeight="1">
      <c r="A29" s="186"/>
      <c r="B29" s="191"/>
      <c r="C29" s="191"/>
      <c r="D29" s="17"/>
      <c r="E29" s="3"/>
      <c r="F29" s="4"/>
      <c r="G29" s="25">
        <f t="shared" si="0"/>
        <v>0</v>
      </c>
      <c r="H29" s="4"/>
      <c r="I29" s="23">
        <f t="shared" si="1"/>
        <v>0</v>
      </c>
      <c r="J29" s="170"/>
      <c r="K29" s="205"/>
      <c r="L29" s="26">
        <f t="shared" si="2"/>
        <v>0</v>
      </c>
      <c r="M29" s="27">
        <f t="shared" si="4"/>
        <v>0</v>
      </c>
      <c r="N29" s="157">
        <f t="shared" si="3"/>
      </c>
    </row>
    <row r="30" spans="1:14" ht="15.75" customHeight="1">
      <c r="A30" s="186"/>
      <c r="B30" s="191"/>
      <c r="C30" s="191"/>
      <c r="D30" s="17"/>
      <c r="E30" s="3"/>
      <c r="F30" s="4"/>
      <c r="G30" s="25">
        <f t="shared" si="0"/>
        <v>0</v>
      </c>
      <c r="H30" s="4"/>
      <c r="I30" s="23">
        <f t="shared" si="1"/>
        <v>0</v>
      </c>
      <c r="J30" s="170"/>
      <c r="K30" s="205"/>
      <c r="L30" s="26">
        <f t="shared" si="2"/>
        <v>0</v>
      </c>
      <c r="M30" s="27">
        <f t="shared" si="4"/>
        <v>0</v>
      </c>
      <c r="N30" s="157">
        <f t="shared" si="3"/>
      </c>
    </row>
    <row r="31" spans="1:14" ht="15.75" customHeight="1">
      <c r="A31" s="186"/>
      <c r="B31" s="191"/>
      <c r="C31" s="191"/>
      <c r="D31" s="17"/>
      <c r="E31" s="3"/>
      <c r="F31" s="4"/>
      <c r="G31" s="25">
        <f t="shared" si="0"/>
        <v>0</v>
      </c>
      <c r="H31" s="4"/>
      <c r="I31" s="23">
        <f t="shared" si="1"/>
        <v>0</v>
      </c>
      <c r="J31" s="170"/>
      <c r="K31" s="205"/>
      <c r="L31" s="26">
        <f t="shared" si="2"/>
        <v>0</v>
      </c>
      <c r="M31" s="27">
        <f t="shared" si="4"/>
        <v>0</v>
      </c>
      <c r="N31" s="157">
        <f t="shared" si="3"/>
      </c>
    </row>
    <row r="32" spans="1:14" ht="15.75" customHeight="1">
      <c r="A32" s="186"/>
      <c r="B32" s="191"/>
      <c r="C32" s="191"/>
      <c r="D32" s="17"/>
      <c r="E32" s="3"/>
      <c r="F32" s="4"/>
      <c r="G32" s="25">
        <f t="shared" si="0"/>
        <v>0</v>
      </c>
      <c r="H32" s="4"/>
      <c r="I32" s="23">
        <f t="shared" si="1"/>
        <v>0</v>
      </c>
      <c r="J32" s="170"/>
      <c r="K32" s="205"/>
      <c r="L32" s="26">
        <f t="shared" si="2"/>
        <v>0</v>
      </c>
      <c r="M32" s="27">
        <f t="shared" si="4"/>
        <v>0</v>
      </c>
      <c r="N32" s="157">
        <f t="shared" si="3"/>
      </c>
    </row>
    <row r="33" spans="1:14" ht="15.75" customHeight="1">
      <c r="A33" s="186"/>
      <c r="B33" s="196"/>
      <c r="C33" s="196"/>
      <c r="D33" s="192"/>
      <c r="E33" s="193"/>
      <c r="F33" s="197"/>
      <c r="G33" s="25">
        <f t="shared" si="0"/>
        <v>0</v>
      </c>
      <c r="H33" s="197"/>
      <c r="I33" s="23">
        <f t="shared" si="1"/>
        <v>0</v>
      </c>
      <c r="J33" s="171"/>
      <c r="K33" s="205"/>
      <c r="L33" s="26">
        <f t="shared" si="2"/>
        <v>0</v>
      </c>
      <c r="M33" s="27">
        <f t="shared" si="4"/>
        <v>0</v>
      </c>
      <c r="N33" s="157">
        <f t="shared" si="3"/>
      </c>
    </row>
    <row r="34" spans="1:14" ht="15.75" customHeight="1">
      <c r="A34" s="186"/>
      <c r="B34" s="196"/>
      <c r="C34" s="196"/>
      <c r="D34" s="192"/>
      <c r="E34" s="193"/>
      <c r="F34" s="197"/>
      <c r="G34" s="25">
        <f t="shared" si="0"/>
        <v>0</v>
      </c>
      <c r="H34" s="197"/>
      <c r="I34" s="23">
        <f t="shared" si="1"/>
        <v>0</v>
      </c>
      <c r="J34" s="171"/>
      <c r="K34" s="205"/>
      <c r="L34" s="26">
        <f t="shared" si="2"/>
        <v>0</v>
      </c>
      <c r="M34" s="27">
        <f t="shared" si="4"/>
        <v>0</v>
      </c>
      <c r="N34" s="157">
        <f t="shared" si="3"/>
      </c>
    </row>
    <row r="35" spans="1:14" ht="15.75" customHeight="1">
      <c r="A35" s="186"/>
      <c r="B35" s="196"/>
      <c r="C35" s="196"/>
      <c r="D35" s="192"/>
      <c r="E35" s="193"/>
      <c r="F35" s="197"/>
      <c r="G35" s="25">
        <f t="shared" si="0"/>
        <v>0</v>
      </c>
      <c r="H35" s="197"/>
      <c r="I35" s="23">
        <f t="shared" si="1"/>
        <v>0</v>
      </c>
      <c r="J35" s="171"/>
      <c r="K35" s="205"/>
      <c r="L35" s="26">
        <f t="shared" si="2"/>
        <v>0</v>
      </c>
      <c r="M35" s="27">
        <f t="shared" si="4"/>
        <v>0</v>
      </c>
      <c r="N35" s="157">
        <f t="shared" si="3"/>
      </c>
    </row>
    <row r="36" spans="1:14" ht="15.75" customHeight="1">
      <c r="A36" s="186"/>
      <c r="B36" s="198"/>
      <c r="C36" s="198"/>
      <c r="D36" s="17"/>
      <c r="E36" s="3"/>
      <c r="F36" s="4"/>
      <c r="G36" s="25">
        <f t="shared" si="0"/>
        <v>0</v>
      </c>
      <c r="H36" s="4"/>
      <c r="I36" s="24">
        <f t="shared" si="1"/>
        <v>0</v>
      </c>
      <c r="J36" s="170"/>
      <c r="K36" s="205"/>
      <c r="L36" s="26">
        <f t="shared" si="2"/>
        <v>0</v>
      </c>
      <c r="M36" s="27">
        <f t="shared" si="4"/>
        <v>0</v>
      </c>
      <c r="N36" s="157">
        <f t="shared" si="3"/>
      </c>
    </row>
    <row r="37" spans="1:14" ht="15.75" customHeight="1">
      <c r="A37" s="186"/>
      <c r="B37" s="191"/>
      <c r="C37" s="191"/>
      <c r="D37" s="17"/>
      <c r="E37" s="3"/>
      <c r="F37" s="4"/>
      <c r="G37" s="25">
        <f t="shared" si="0"/>
        <v>0</v>
      </c>
      <c r="H37" s="4"/>
      <c r="I37" s="23">
        <f t="shared" si="1"/>
        <v>0</v>
      </c>
      <c r="J37" s="170"/>
      <c r="K37" s="205"/>
      <c r="L37" s="26">
        <f t="shared" si="2"/>
        <v>0</v>
      </c>
      <c r="M37" s="27">
        <f t="shared" si="4"/>
        <v>0</v>
      </c>
      <c r="N37" s="157">
        <f t="shared" si="3"/>
      </c>
    </row>
    <row r="38" spans="1:14" ht="15.75" customHeight="1">
      <c r="A38" s="186"/>
      <c r="B38" s="196"/>
      <c r="C38" s="196"/>
      <c r="D38" s="17"/>
      <c r="E38" s="3"/>
      <c r="F38" s="4"/>
      <c r="G38" s="25">
        <f t="shared" si="0"/>
        <v>0</v>
      </c>
      <c r="H38" s="4"/>
      <c r="I38" s="23">
        <f t="shared" si="1"/>
        <v>0</v>
      </c>
      <c r="J38" s="170"/>
      <c r="K38" s="205"/>
      <c r="L38" s="26">
        <f t="shared" si="2"/>
        <v>0</v>
      </c>
      <c r="M38" s="27">
        <f t="shared" si="4"/>
        <v>0</v>
      </c>
      <c r="N38" s="157">
        <f t="shared" si="3"/>
      </c>
    </row>
    <row r="39" spans="1:14" s="109" customFormat="1" ht="15.75" customHeight="1">
      <c r="A39" s="186"/>
      <c r="B39" s="196"/>
      <c r="C39" s="196"/>
      <c r="D39" s="192"/>
      <c r="E39" s="193"/>
      <c r="F39" s="197"/>
      <c r="G39" s="25">
        <f t="shared" si="0"/>
        <v>0</v>
      </c>
      <c r="H39" s="197"/>
      <c r="I39" s="23">
        <f t="shared" si="1"/>
        <v>0</v>
      </c>
      <c r="J39" s="171"/>
      <c r="K39" s="205"/>
      <c r="L39" s="26">
        <f t="shared" si="2"/>
        <v>0</v>
      </c>
      <c r="M39" s="27">
        <f t="shared" si="4"/>
        <v>0</v>
      </c>
      <c r="N39" s="157">
        <f t="shared" si="3"/>
      </c>
    </row>
    <row r="40" spans="1:14" s="109" customFormat="1" ht="15.75" customHeight="1">
      <c r="A40" s="186"/>
      <c r="B40" s="196"/>
      <c r="C40" s="196"/>
      <c r="D40" s="192"/>
      <c r="E40" s="193"/>
      <c r="F40" s="197"/>
      <c r="G40" s="25">
        <f t="shared" si="0"/>
        <v>0</v>
      </c>
      <c r="H40" s="197"/>
      <c r="I40" s="23">
        <f t="shared" si="1"/>
        <v>0</v>
      </c>
      <c r="J40" s="171"/>
      <c r="K40" s="205"/>
      <c r="L40" s="26">
        <f t="shared" si="2"/>
        <v>0</v>
      </c>
      <c r="M40" s="27">
        <f t="shared" si="4"/>
        <v>0</v>
      </c>
      <c r="N40" s="157">
        <f t="shared" si="3"/>
      </c>
    </row>
    <row r="41" spans="1:14" ht="15.75" customHeight="1">
      <c r="A41" s="186"/>
      <c r="B41" s="196"/>
      <c r="C41" s="196"/>
      <c r="D41" s="192"/>
      <c r="E41" s="193"/>
      <c r="F41" s="197"/>
      <c r="G41" s="25">
        <f t="shared" si="0"/>
        <v>0</v>
      </c>
      <c r="H41" s="197"/>
      <c r="I41" s="23">
        <f t="shared" si="1"/>
        <v>0</v>
      </c>
      <c r="J41" s="171"/>
      <c r="K41" s="205"/>
      <c r="L41" s="26">
        <f t="shared" si="2"/>
        <v>0</v>
      </c>
      <c r="M41" s="27">
        <f t="shared" si="4"/>
        <v>0</v>
      </c>
      <c r="N41" s="157">
        <f t="shared" si="3"/>
      </c>
    </row>
    <row r="42" spans="1:14" ht="15.75" customHeight="1">
      <c r="A42" s="186"/>
      <c r="B42" s="196"/>
      <c r="C42" s="196"/>
      <c r="D42" s="192"/>
      <c r="E42" s="193"/>
      <c r="F42" s="197"/>
      <c r="G42" s="25">
        <f t="shared" si="0"/>
        <v>0</v>
      </c>
      <c r="H42" s="197"/>
      <c r="I42" s="23">
        <f t="shared" si="1"/>
        <v>0</v>
      </c>
      <c r="J42" s="171"/>
      <c r="K42" s="205"/>
      <c r="L42" s="26">
        <f t="shared" si="2"/>
        <v>0</v>
      </c>
      <c r="M42" s="27">
        <f t="shared" si="4"/>
        <v>0</v>
      </c>
      <c r="N42" s="157">
        <f t="shared" si="3"/>
      </c>
    </row>
    <row r="43" spans="1:14" ht="15.75" customHeight="1">
      <c r="A43" s="186"/>
      <c r="B43" s="196"/>
      <c r="C43" s="196"/>
      <c r="D43" s="192"/>
      <c r="E43" s="193"/>
      <c r="F43" s="197"/>
      <c r="G43" s="25">
        <f t="shared" si="0"/>
        <v>0</v>
      </c>
      <c r="H43" s="197"/>
      <c r="I43" s="23">
        <f t="shared" si="1"/>
        <v>0</v>
      </c>
      <c r="J43" s="171"/>
      <c r="K43" s="205"/>
      <c r="L43" s="26">
        <f t="shared" si="2"/>
        <v>0</v>
      </c>
      <c r="M43" s="27">
        <f t="shared" si="4"/>
        <v>0</v>
      </c>
      <c r="N43" s="157">
        <f t="shared" si="3"/>
      </c>
    </row>
    <row r="44" spans="1:14" ht="15.75" customHeight="1">
      <c r="A44" s="186"/>
      <c r="B44" s="198"/>
      <c r="C44" s="198"/>
      <c r="D44" s="17"/>
      <c r="E44" s="3"/>
      <c r="F44" s="4"/>
      <c r="G44" s="25">
        <f t="shared" si="0"/>
        <v>0</v>
      </c>
      <c r="H44" s="4"/>
      <c r="I44" s="24">
        <f t="shared" si="1"/>
        <v>0</v>
      </c>
      <c r="J44" s="170"/>
      <c r="K44" s="205"/>
      <c r="L44" s="26">
        <f t="shared" si="2"/>
        <v>0</v>
      </c>
      <c r="M44" s="27">
        <f t="shared" si="4"/>
        <v>0</v>
      </c>
      <c r="N44" s="157">
        <f t="shared" si="3"/>
      </c>
    </row>
    <row r="45" spans="1:14" ht="15.75" customHeight="1" thickBot="1">
      <c r="A45" s="199"/>
      <c r="B45" s="200"/>
      <c r="C45" s="200"/>
      <c r="D45" s="201"/>
      <c r="E45" s="202"/>
      <c r="F45" s="203"/>
      <c r="G45" s="150">
        <f t="shared" si="0"/>
        <v>0</v>
      </c>
      <c r="H45" s="203"/>
      <c r="I45" s="150">
        <f t="shared" si="1"/>
        <v>0</v>
      </c>
      <c r="J45" s="172"/>
      <c r="K45" s="206"/>
      <c r="L45" s="151">
        <f t="shared" si="2"/>
        <v>0</v>
      </c>
      <c r="M45" s="152">
        <f t="shared" si="4"/>
        <v>0</v>
      </c>
      <c r="N45" s="158">
        <f t="shared" si="3"/>
      </c>
    </row>
    <row r="46" spans="1:13" ht="19.5" customHeight="1" hidden="1" thickBot="1">
      <c r="A46" s="326" t="s">
        <v>9</v>
      </c>
      <c r="B46" s="327"/>
      <c r="C46" s="138"/>
      <c r="D46" s="84">
        <f>SUM(D8:D45)</f>
        <v>0</v>
      </c>
      <c r="E46" s="85"/>
      <c r="F46" s="86"/>
      <c r="G46" s="87">
        <f>SUM(G8:G45)</f>
        <v>0</v>
      </c>
      <c r="H46" s="86"/>
      <c r="I46" s="87">
        <f>SUM(I8:I45)</f>
        <v>0</v>
      </c>
      <c r="J46" s="86"/>
      <c r="K46" s="87">
        <f>SUM(K8:K45)</f>
        <v>0</v>
      </c>
      <c r="L46" s="88">
        <f>SUM(L8:L45)</f>
        <v>0</v>
      </c>
      <c r="M46" s="89">
        <f>SUM(M8:M45)</f>
        <v>0</v>
      </c>
    </row>
    <row r="47" spans="2:13" ht="12.75" customHeight="1" thickBot="1">
      <c r="B47" s="5"/>
      <c r="C47" s="5"/>
      <c r="D47" s="6"/>
      <c r="E47" s="6"/>
      <c r="F47" s="7"/>
      <c r="G47" s="7"/>
      <c r="H47" s="7"/>
      <c r="I47" s="7"/>
      <c r="J47" s="7"/>
      <c r="K47" s="7"/>
      <c r="L47" s="7"/>
      <c r="M47" s="7"/>
    </row>
    <row r="48" spans="1:13" ht="22.5" customHeight="1">
      <c r="A48" s="328" t="s">
        <v>24</v>
      </c>
      <c r="B48" s="329"/>
      <c r="C48" s="330"/>
      <c r="D48" s="343" t="s">
        <v>8</v>
      </c>
      <c r="E48" s="344"/>
      <c r="F48" s="324" t="s">
        <v>80</v>
      </c>
      <c r="G48" s="325"/>
      <c r="H48" s="324" t="s">
        <v>81</v>
      </c>
      <c r="I48" s="325"/>
      <c r="J48" s="324" t="s">
        <v>82</v>
      </c>
      <c r="K48" s="325"/>
      <c r="L48" s="144" t="s">
        <v>84</v>
      </c>
      <c r="M48" s="144" t="s">
        <v>87</v>
      </c>
    </row>
    <row r="49" spans="1:13" ht="16.5" customHeight="1">
      <c r="A49" s="331" t="s">
        <v>79</v>
      </c>
      <c r="B49" s="332"/>
      <c r="C49" s="333"/>
      <c r="D49" s="289">
        <f>SUMIF($C$8:$C$45,"生徒",$D$8:$D$45)</f>
        <v>0</v>
      </c>
      <c r="E49" s="289"/>
      <c r="F49" s="314">
        <f>ROUNDDOWN(SUMIF($C$8:$C$45,"生徒",$G$8:$G$45),0)</f>
        <v>0</v>
      </c>
      <c r="G49" s="315"/>
      <c r="H49" s="314">
        <f>ROUNDDOWN(SUMIF($C$8:$C$45,"生徒",$I$8:$I$45),0)</f>
        <v>0</v>
      </c>
      <c r="I49" s="315"/>
      <c r="J49" s="314">
        <f>ROUNDDOWN(SUMIF($C$8:$C$45,"生徒",$K$8:$K$45),0)</f>
        <v>0</v>
      </c>
      <c r="K49" s="315"/>
      <c r="L49" s="143">
        <f>ROUNDDOWN((H49+F49+J49),0)</f>
        <v>0</v>
      </c>
      <c r="M49" s="143">
        <f>SUMIF($C$8:$C$45,"生徒",$M$8:$M$45)</f>
        <v>0</v>
      </c>
    </row>
    <row r="50" spans="1:13" ht="16.5" customHeight="1">
      <c r="A50" s="334" t="s">
        <v>104</v>
      </c>
      <c r="B50" s="335"/>
      <c r="C50" s="336"/>
      <c r="D50" s="290">
        <f>SUMIF($C$8:$C$45,"要・準要",$D$8:$D$45)</f>
        <v>0</v>
      </c>
      <c r="E50" s="290"/>
      <c r="F50" s="287">
        <f>ROUNDDOWN(SUMIF($C$8:$C$45,"要・準要",$G$8:$G$45),0)</f>
        <v>0</v>
      </c>
      <c r="G50" s="288"/>
      <c r="H50" s="287">
        <f>ROUNDDOWN(SUMIF($C$8:$C$45,"要・準要",$I$8:$I$45),0)</f>
        <v>0</v>
      </c>
      <c r="I50" s="288"/>
      <c r="J50" s="287">
        <f>ROUNDDOWN(SUMIF($C$8:$C$45,"要・準要",$K$8:$K$45),0)</f>
        <v>0</v>
      </c>
      <c r="K50" s="288"/>
      <c r="L50" s="142">
        <f>H50+F50+J50</f>
        <v>0</v>
      </c>
      <c r="M50" s="142">
        <f>SUMIF($C$8:$C$45,"要・準要",$M$8:$M$45)</f>
        <v>0</v>
      </c>
    </row>
    <row r="51" spans="1:13" ht="20.25" customHeight="1">
      <c r="A51" s="337" t="s">
        <v>83</v>
      </c>
      <c r="B51" s="338"/>
      <c r="C51" s="339"/>
      <c r="D51" s="316">
        <f>SUM(D49:D50)</f>
        <v>0</v>
      </c>
      <c r="E51" s="316"/>
      <c r="F51" s="312">
        <f>SUM(F49:G50)</f>
        <v>0</v>
      </c>
      <c r="G51" s="313"/>
      <c r="H51" s="312">
        <f>SUM(H49:I50)</f>
        <v>0</v>
      </c>
      <c r="I51" s="313"/>
      <c r="J51" s="312">
        <f>SUM(J49:K50)</f>
        <v>0</v>
      </c>
      <c r="K51" s="313"/>
      <c r="L51" s="140">
        <f>H51+F51+J51</f>
        <v>0</v>
      </c>
      <c r="M51" s="140">
        <f>SUM(M49:M50)</f>
        <v>0</v>
      </c>
    </row>
    <row r="52" spans="1:13" ht="20.25" customHeight="1" thickBot="1">
      <c r="A52" s="340" t="s">
        <v>103</v>
      </c>
      <c r="B52" s="341"/>
      <c r="C52" s="342"/>
      <c r="D52" s="317">
        <f>D46-D51</f>
        <v>0</v>
      </c>
      <c r="E52" s="317"/>
      <c r="F52" s="319">
        <f>G46-F51</f>
        <v>0</v>
      </c>
      <c r="G52" s="320"/>
      <c r="H52" s="319">
        <f>I46-H51</f>
        <v>0</v>
      </c>
      <c r="I52" s="320"/>
      <c r="J52" s="319">
        <f>K46-J51</f>
        <v>0</v>
      </c>
      <c r="K52" s="320"/>
      <c r="L52" s="141">
        <f>ROUNDDOWN((H52+F52+J52),0)</f>
        <v>0</v>
      </c>
      <c r="M52" s="141">
        <f>M46-M51</f>
        <v>0</v>
      </c>
    </row>
    <row r="53" spans="1:13" ht="21" customHeight="1" thickBot="1" thickTop="1">
      <c r="A53" s="321" t="s">
        <v>23</v>
      </c>
      <c r="B53" s="322"/>
      <c r="C53" s="323"/>
      <c r="D53" s="318">
        <f>SUM(D51:D52)</f>
        <v>0</v>
      </c>
      <c r="E53" s="318"/>
      <c r="F53" s="291">
        <f>SUM(F51:G52)</f>
        <v>0</v>
      </c>
      <c r="G53" s="292"/>
      <c r="H53" s="291">
        <f>SUM(H51:I52)</f>
        <v>0</v>
      </c>
      <c r="I53" s="292"/>
      <c r="J53" s="291">
        <f>SUM(J51:K52)</f>
        <v>0</v>
      </c>
      <c r="K53" s="292"/>
      <c r="L53" s="145">
        <f>ROUNDDOWN((H53+F53+J53),0)</f>
        <v>0</v>
      </c>
      <c r="M53" s="145">
        <f>SUM(M51:M52)</f>
        <v>0</v>
      </c>
    </row>
    <row r="54" spans="1:13" ht="29.25" customHeight="1" thickBot="1">
      <c r="A54" s="22"/>
      <c r="C54" s="59"/>
      <c r="D54" s="58"/>
      <c r="E54" s="58"/>
      <c r="F54" s="58"/>
      <c r="G54" s="58"/>
      <c r="H54" s="58"/>
      <c r="I54" s="58"/>
      <c r="J54" s="309" t="s">
        <v>85</v>
      </c>
      <c r="K54" s="310"/>
      <c r="L54" s="311"/>
      <c r="M54" s="146">
        <f>ROUNDDOWN(M53,-3)</f>
        <v>0</v>
      </c>
    </row>
    <row r="55" ht="14.25" customHeight="1">
      <c r="L55" s="19"/>
    </row>
    <row r="57" ht="19.5" customHeight="1"/>
    <row r="59" ht="13.5">
      <c r="B59" s="59"/>
    </row>
  </sheetData>
  <sheetProtection autoFilter="0"/>
  <mergeCells count="49">
    <mergeCell ref="B2:E2"/>
    <mergeCell ref="L2:M2"/>
    <mergeCell ref="A5:B5"/>
    <mergeCell ref="A4:M4"/>
    <mergeCell ref="H5:I5"/>
    <mergeCell ref="F5:G5"/>
    <mergeCell ref="J5:K5"/>
    <mergeCell ref="B3:C3"/>
    <mergeCell ref="A53:C53"/>
    <mergeCell ref="H48:I48"/>
    <mergeCell ref="A46:B46"/>
    <mergeCell ref="J48:K48"/>
    <mergeCell ref="A48:C48"/>
    <mergeCell ref="F48:G48"/>
    <mergeCell ref="A49:C49"/>
    <mergeCell ref="A50:C50"/>
    <mergeCell ref="A51:C51"/>
    <mergeCell ref="A52:C52"/>
    <mergeCell ref="F53:G53"/>
    <mergeCell ref="J51:K51"/>
    <mergeCell ref="H49:I49"/>
    <mergeCell ref="H50:I50"/>
    <mergeCell ref="F49:G49"/>
    <mergeCell ref="D48:E48"/>
    <mergeCell ref="A6:B7"/>
    <mergeCell ref="C6:C7"/>
    <mergeCell ref="D6:D7"/>
    <mergeCell ref="E6:E7"/>
    <mergeCell ref="J54:L54"/>
    <mergeCell ref="F51:G51"/>
    <mergeCell ref="J49:K49"/>
    <mergeCell ref="J50:K50"/>
    <mergeCell ref="D51:E51"/>
    <mergeCell ref="D52:E52"/>
    <mergeCell ref="D53:E53"/>
    <mergeCell ref="F52:G52"/>
    <mergeCell ref="J52:K52"/>
    <mergeCell ref="J53:K53"/>
    <mergeCell ref="H51:I51"/>
    <mergeCell ref="H52:I52"/>
    <mergeCell ref="F50:G50"/>
    <mergeCell ref="D49:E49"/>
    <mergeCell ref="D50:E50"/>
    <mergeCell ref="H53:I53"/>
    <mergeCell ref="N6:N7"/>
    <mergeCell ref="J7:K7"/>
    <mergeCell ref="H6:I6"/>
    <mergeCell ref="F6:G6"/>
    <mergeCell ref="J6:K6"/>
  </mergeCells>
  <dataValidations count="1">
    <dataValidation type="list" allowBlank="1" showInputMessage="1" showErrorMessage="1" sqref="C8:C45">
      <formula1>"生徒,要・準要,コーチ"</formula1>
    </dataValidation>
  </dataValidations>
  <printOptions horizontalCentered="1" verticalCentered="1"/>
  <pageMargins left="0.3937007874015748" right="0.1968503937007874" top="0.1968503937007874" bottom="0.1968503937007874" header="0.7086614173228347" footer="0.7086614173228347"/>
  <pageSetup fitToHeight="1" fitToWidth="1" horizontalDpi="300" verticalDpi="300" orientation="portrait" paperSize="9" r:id="rId3"/>
  <colBreaks count="1" manualBreakCount="1">
    <brk id="12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view="pageBreakPreview" zoomScaleSheetLayoutView="100" zoomScalePageLayoutView="0" workbookViewId="0" topLeftCell="A1">
      <selection activeCell="B15" sqref="B15:D15"/>
    </sheetView>
  </sheetViews>
  <sheetFormatPr defaultColWidth="9.00390625" defaultRowHeight="13.5"/>
  <cols>
    <col min="1" max="1" width="4.125" style="0" customWidth="1"/>
    <col min="2" max="3" width="6.875" style="0" customWidth="1"/>
    <col min="4" max="4" width="3.125" style="0" customWidth="1"/>
    <col min="5" max="5" width="7.375" style="0" customWidth="1"/>
    <col min="6" max="6" width="6.25390625" style="0" customWidth="1"/>
    <col min="7" max="7" width="4.125" style="0" customWidth="1"/>
    <col min="8" max="8" width="8.125" style="0" customWidth="1"/>
    <col min="9" max="9" width="6.25390625" style="0" customWidth="1"/>
    <col min="10" max="10" width="4.375" style="0" customWidth="1"/>
    <col min="11" max="11" width="8.75390625" style="0" customWidth="1"/>
    <col min="12" max="12" width="6.25390625" style="0" customWidth="1"/>
    <col min="13" max="13" width="4.375" style="0" customWidth="1"/>
    <col min="14" max="14" width="5.125" style="0" customWidth="1"/>
    <col min="15" max="15" width="6.875" style="0" customWidth="1"/>
    <col min="16" max="16" width="4.625" style="0" customWidth="1"/>
    <col min="17" max="17" width="3.50390625" style="0" customWidth="1"/>
    <col min="18" max="18" width="5.625" style="0" customWidth="1"/>
  </cols>
  <sheetData>
    <row r="1" s="147" customFormat="1" ht="21" customHeight="1">
      <c r="A1" s="161"/>
    </row>
    <row r="2" spans="12:18" ht="21.75" customHeight="1">
      <c r="L2" s="371"/>
      <c r="M2" s="371"/>
      <c r="N2" s="346"/>
      <c r="O2" s="346"/>
      <c r="P2" s="346"/>
      <c r="Q2" s="346"/>
      <c r="R2" s="20"/>
    </row>
    <row r="3" spans="2:18" ht="21.75" customHeight="1">
      <c r="B3" s="354"/>
      <c r="C3" s="354"/>
      <c r="L3" s="113"/>
      <c r="M3" s="113"/>
      <c r="N3" s="113"/>
      <c r="O3" s="113"/>
      <c r="P3" s="113"/>
      <c r="Q3" s="113"/>
      <c r="R3" s="113"/>
    </row>
    <row r="4" spans="1:18" ht="32.25" customHeight="1" thickBot="1">
      <c r="A4" s="407" t="s">
        <v>75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119"/>
    </row>
    <row r="5" spans="1:17" ht="25.5" customHeight="1">
      <c r="A5" s="413" t="s">
        <v>140</v>
      </c>
      <c r="B5" s="414"/>
      <c r="C5" s="414"/>
      <c r="D5" s="415"/>
      <c r="E5" s="395"/>
      <c r="F5" s="386"/>
      <c r="G5" s="386"/>
      <c r="H5" s="386"/>
      <c r="I5" s="386"/>
      <c r="J5" s="372" t="s">
        <v>137</v>
      </c>
      <c r="K5" s="373"/>
      <c r="L5" s="386"/>
      <c r="M5" s="386"/>
      <c r="N5" s="386"/>
      <c r="O5" s="386"/>
      <c r="P5" s="386"/>
      <c r="Q5" s="387"/>
    </row>
    <row r="6" spans="1:17" ht="25.5" customHeight="1">
      <c r="A6" s="416" t="s">
        <v>66</v>
      </c>
      <c r="B6" s="417"/>
      <c r="C6" s="417"/>
      <c r="D6" s="418"/>
      <c r="E6" s="396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8"/>
    </row>
    <row r="7" spans="1:17" ht="25.5" customHeight="1" thickBot="1">
      <c r="A7" s="400" t="s">
        <v>14</v>
      </c>
      <c r="B7" s="401"/>
      <c r="C7" s="401"/>
      <c r="D7" s="402"/>
      <c r="E7" s="390"/>
      <c r="F7" s="390"/>
      <c r="G7" s="390"/>
      <c r="H7" s="390"/>
      <c r="I7" s="390"/>
      <c r="J7" s="390"/>
      <c r="K7" s="390"/>
      <c r="L7" s="390"/>
      <c r="M7" s="390"/>
      <c r="N7" s="391"/>
      <c r="O7" s="391"/>
      <c r="P7" s="390"/>
      <c r="Q7" s="392"/>
    </row>
    <row r="8" spans="1:17" ht="25.5" customHeight="1" thickBot="1">
      <c r="A8" s="403" t="s">
        <v>68</v>
      </c>
      <c r="B8" s="404"/>
      <c r="C8" s="404"/>
      <c r="D8" s="405"/>
      <c r="E8" s="384"/>
      <c r="F8" s="384"/>
      <c r="G8" s="384"/>
      <c r="H8" s="57" t="s">
        <v>15</v>
      </c>
      <c r="I8" s="385"/>
      <c r="J8" s="385"/>
      <c r="K8" s="385"/>
      <c r="L8" s="148">
        <f>IF(E8="","",DATEDIF(E8,I8,"D")+1)</f>
      </c>
      <c r="M8" s="214" t="s">
        <v>69</v>
      </c>
      <c r="N8" s="369" t="s">
        <v>109</v>
      </c>
      <c r="O8" s="370"/>
      <c r="P8" s="178"/>
      <c r="Q8" s="125" t="s">
        <v>67</v>
      </c>
    </row>
    <row r="9" spans="1:19" ht="25.5" customHeight="1">
      <c r="A9" s="403" t="s">
        <v>107</v>
      </c>
      <c r="B9" s="404"/>
      <c r="C9" s="404"/>
      <c r="D9" s="405"/>
      <c r="E9" s="118" t="s">
        <v>16</v>
      </c>
      <c r="F9" s="175"/>
      <c r="G9" s="122" t="s">
        <v>17</v>
      </c>
      <c r="H9" s="239" t="s">
        <v>138</v>
      </c>
      <c r="I9" s="175"/>
      <c r="J9" s="122" t="s">
        <v>17</v>
      </c>
      <c r="K9" s="240"/>
      <c r="L9" s="175"/>
      <c r="M9" s="122"/>
      <c r="N9" s="393" t="s">
        <v>72</v>
      </c>
      <c r="O9" s="394"/>
      <c r="P9" s="121">
        <f>F9+I9</f>
        <v>0</v>
      </c>
      <c r="Q9" s="123" t="s">
        <v>42</v>
      </c>
      <c r="R9" s="116"/>
      <c r="S9" s="116"/>
    </row>
    <row r="10" spans="1:19" ht="25.5" customHeight="1" thickBot="1">
      <c r="A10" s="410" t="s">
        <v>108</v>
      </c>
      <c r="B10" s="411"/>
      <c r="C10" s="411"/>
      <c r="D10" s="412"/>
      <c r="E10" s="127" t="s">
        <v>53</v>
      </c>
      <c r="F10" s="174"/>
      <c r="G10" s="124" t="s">
        <v>42</v>
      </c>
      <c r="H10" s="128" t="s">
        <v>54</v>
      </c>
      <c r="I10" s="174"/>
      <c r="J10" s="124" t="s">
        <v>42</v>
      </c>
      <c r="K10" s="241" t="s">
        <v>139</v>
      </c>
      <c r="L10" s="174"/>
      <c r="M10" s="124" t="s">
        <v>17</v>
      </c>
      <c r="N10" s="374" t="s">
        <v>71</v>
      </c>
      <c r="O10" s="375"/>
      <c r="P10" s="129">
        <f>F10+I10+L10</f>
        <v>0</v>
      </c>
      <c r="Q10" s="130" t="s">
        <v>42</v>
      </c>
      <c r="R10" s="116"/>
      <c r="S10" s="116"/>
    </row>
    <row r="11" spans="4:19" ht="23.25" customHeight="1" thickBot="1" thickTop="1">
      <c r="D11" s="120"/>
      <c r="E11" s="120"/>
      <c r="F11" s="120"/>
      <c r="G11" s="95"/>
      <c r="H11" s="96"/>
      <c r="I11" s="120"/>
      <c r="J11" s="95"/>
      <c r="K11" s="96"/>
      <c r="L11" s="126"/>
      <c r="M11" s="126"/>
      <c r="N11" s="388" t="s">
        <v>70</v>
      </c>
      <c r="O11" s="389"/>
      <c r="P11" s="131">
        <f>SUM(P9:P10)</f>
        <v>0</v>
      </c>
      <c r="Q11" s="132" t="s">
        <v>42</v>
      </c>
      <c r="R11" s="117"/>
      <c r="S11" s="117"/>
    </row>
    <row r="12" spans="8:15" ht="19.5" customHeight="1" thickTop="1">
      <c r="H12" s="22"/>
      <c r="K12" s="22"/>
      <c r="L12" s="22"/>
      <c r="M12" s="16"/>
      <c r="N12" s="16"/>
      <c r="O12" s="16"/>
    </row>
    <row r="13" spans="1:15" ht="19.5" customHeight="1" thickBot="1">
      <c r="A13" s="97" t="s">
        <v>51</v>
      </c>
      <c r="B13" s="97"/>
      <c r="C13" s="97"/>
      <c r="D13" s="98"/>
      <c r="E13" s="98"/>
      <c r="F13" s="98"/>
      <c r="H13" s="91"/>
      <c r="K13" s="22"/>
      <c r="L13" s="22"/>
      <c r="M13" s="381"/>
      <c r="N13" s="381"/>
      <c r="O13" s="381"/>
    </row>
    <row r="14" spans="1:17" ht="19.5" customHeight="1" thickBot="1">
      <c r="A14" s="382" t="s">
        <v>63</v>
      </c>
      <c r="B14" s="383"/>
      <c r="C14" s="383"/>
      <c r="D14" s="383"/>
      <c r="E14" s="369" t="s">
        <v>50</v>
      </c>
      <c r="F14" s="370"/>
      <c r="G14" s="382" t="s">
        <v>76</v>
      </c>
      <c r="H14" s="383"/>
      <c r="I14" s="383"/>
      <c r="J14" s="383"/>
      <c r="K14" s="383"/>
      <c r="L14" s="383"/>
      <c r="M14" s="383"/>
      <c r="N14" s="383"/>
      <c r="O14" s="383"/>
      <c r="P14" s="383"/>
      <c r="Q14" s="408"/>
    </row>
    <row r="15" spans="1:17" ht="19.5" customHeight="1">
      <c r="A15" s="99" t="s">
        <v>56</v>
      </c>
      <c r="B15" s="399"/>
      <c r="C15" s="399"/>
      <c r="D15" s="399"/>
      <c r="E15" s="364"/>
      <c r="F15" s="365"/>
      <c r="G15" s="176"/>
      <c r="H15" s="207"/>
      <c r="I15" s="207"/>
      <c r="J15" s="207"/>
      <c r="K15" s="207"/>
      <c r="L15" s="207"/>
      <c r="M15" s="207"/>
      <c r="N15" s="207"/>
      <c r="O15" s="207"/>
      <c r="P15" s="207"/>
      <c r="Q15" s="208"/>
    </row>
    <row r="16" spans="1:17" ht="19.5" customHeight="1">
      <c r="A16" s="100" t="s">
        <v>58</v>
      </c>
      <c r="B16" s="379"/>
      <c r="C16" s="379"/>
      <c r="D16" s="379"/>
      <c r="E16" s="357"/>
      <c r="F16" s="358"/>
      <c r="G16" s="177"/>
      <c r="H16" s="204"/>
      <c r="I16" s="204"/>
      <c r="J16" s="204"/>
      <c r="K16" s="204"/>
      <c r="L16" s="204"/>
      <c r="M16" s="204"/>
      <c r="N16" s="204"/>
      <c r="O16" s="204"/>
      <c r="P16" s="204"/>
      <c r="Q16" s="209"/>
    </row>
    <row r="17" spans="1:17" ht="19.5" customHeight="1">
      <c r="A17" s="100" t="s">
        <v>60</v>
      </c>
      <c r="B17" s="379"/>
      <c r="C17" s="379"/>
      <c r="D17" s="380"/>
      <c r="E17" s="357"/>
      <c r="F17" s="358"/>
      <c r="G17" s="177"/>
      <c r="H17" s="204"/>
      <c r="I17" s="204"/>
      <c r="J17" s="204"/>
      <c r="K17" s="204"/>
      <c r="L17" s="204"/>
      <c r="M17" s="204"/>
      <c r="N17" s="204"/>
      <c r="O17" s="204"/>
      <c r="P17" s="204"/>
      <c r="Q17" s="209"/>
    </row>
    <row r="18" spans="1:17" ht="19.5" customHeight="1">
      <c r="A18" s="100" t="s">
        <v>57</v>
      </c>
      <c r="B18" s="379"/>
      <c r="C18" s="379"/>
      <c r="D18" s="380"/>
      <c r="E18" s="357"/>
      <c r="F18" s="358"/>
      <c r="G18" s="177"/>
      <c r="H18" s="204"/>
      <c r="I18" s="204"/>
      <c r="J18" s="204"/>
      <c r="K18" s="204"/>
      <c r="L18" s="204"/>
      <c r="M18" s="204"/>
      <c r="N18" s="204"/>
      <c r="O18" s="204"/>
      <c r="P18" s="204"/>
      <c r="Q18" s="209"/>
    </row>
    <row r="19" spans="1:17" ht="19.5" customHeight="1">
      <c r="A19" s="100" t="s">
        <v>59</v>
      </c>
      <c r="B19" s="379"/>
      <c r="C19" s="379"/>
      <c r="D19" s="380"/>
      <c r="E19" s="357"/>
      <c r="F19" s="358"/>
      <c r="G19" s="177"/>
      <c r="H19" s="204"/>
      <c r="I19" s="204"/>
      <c r="J19" s="204"/>
      <c r="K19" s="204"/>
      <c r="L19" s="204"/>
      <c r="M19" s="204"/>
      <c r="N19" s="204"/>
      <c r="O19" s="204"/>
      <c r="P19" s="204"/>
      <c r="Q19" s="209"/>
    </row>
    <row r="20" spans="1:17" ht="19.5" customHeight="1">
      <c r="A20" s="100" t="s">
        <v>61</v>
      </c>
      <c r="B20" s="379"/>
      <c r="C20" s="379"/>
      <c r="D20" s="380"/>
      <c r="E20" s="357"/>
      <c r="F20" s="358"/>
      <c r="G20" s="177"/>
      <c r="H20" s="204"/>
      <c r="I20" s="204"/>
      <c r="J20" s="204"/>
      <c r="K20" s="204"/>
      <c r="L20" s="204"/>
      <c r="M20" s="204"/>
      <c r="N20" s="204"/>
      <c r="O20" s="204"/>
      <c r="P20" s="204"/>
      <c r="Q20" s="209"/>
    </row>
    <row r="21" spans="1:17" ht="19.5" customHeight="1">
      <c r="A21" s="100" t="s">
        <v>64</v>
      </c>
      <c r="B21" s="379"/>
      <c r="C21" s="379"/>
      <c r="D21" s="380"/>
      <c r="E21" s="357"/>
      <c r="F21" s="358"/>
      <c r="G21" s="177"/>
      <c r="H21" s="204"/>
      <c r="I21" s="204"/>
      <c r="J21" s="204"/>
      <c r="K21" s="204"/>
      <c r="L21" s="204"/>
      <c r="M21" s="204"/>
      <c r="N21" s="204"/>
      <c r="O21" s="204"/>
      <c r="P21" s="204"/>
      <c r="Q21" s="209"/>
    </row>
    <row r="22" spans="1:17" ht="19.5" customHeight="1" thickBot="1">
      <c r="A22" s="101" t="s">
        <v>65</v>
      </c>
      <c r="B22" s="406"/>
      <c r="C22" s="406"/>
      <c r="D22" s="406"/>
      <c r="E22" s="359"/>
      <c r="F22" s="360"/>
      <c r="G22" s="177"/>
      <c r="H22" s="204"/>
      <c r="I22" s="204"/>
      <c r="J22" s="204"/>
      <c r="K22" s="204"/>
      <c r="L22" s="204"/>
      <c r="M22" s="204"/>
      <c r="N22" s="204"/>
      <c r="O22" s="204"/>
      <c r="P22" s="204"/>
      <c r="Q22" s="209"/>
    </row>
    <row r="23" spans="1:17" ht="19.5" customHeight="1">
      <c r="A23" s="211"/>
      <c r="B23" s="179"/>
      <c r="C23" s="179"/>
      <c r="D23" s="179"/>
      <c r="E23" s="180"/>
      <c r="F23" s="180"/>
      <c r="G23" s="180"/>
      <c r="H23" s="204"/>
      <c r="I23" s="204"/>
      <c r="J23" s="204"/>
      <c r="K23" s="204"/>
      <c r="L23" s="204"/>
      <c r="M23" s="204"/>
      <c r="N23" s="204"/>
      <c r="O23" s="204"/>
      <c r="P23" s="204"/>
      <c r="Q23" s="209"/>
    </row>
    <row r="24" spans="1:17" ht="19.5" customHeight="1">
      <c r="A24" s="211"/>
      <c r="B24" s="179"/>
      <c r="C24" s="179"/>
      <c r="D24" s="179"/>
      <c r="E24" s="180"/>
      <c r="F24" s="180"/>
      <c r="G24" s="180"/>
      <c r="H24" s="204"/>
      <c r="I24" s="204"/>
      <c r="J24" s="204"/>
      <c r="K24" s="204"/>
      <c r="L24" s="204"/>
      <c r="M24" s="204"/>
      <c r="N24" s="204"/>
      <c r="O24" s="204"/>
      <c r="P24" s="204"/>
      <c r="Q24" s="209"/>
    </row>
    <row r="25" spans="1:17" ht="19.5" customHeight="1" thickBot="1">
      <c r="A25" s="212"/>
      <c r="B25" s="181"/>
      <c r="C25" s="181"/>
      <c r="D25" s="181"/>
      <c r="E25" s="182"/>
      <c r="F25" s="182"/>
      <c r="G25" s="182"/>
      <c r="H25" s="210"/>
      <c r="I25" s="210"/>
      <c r="J25" s="210"/>
      <c r="K25" s="210"/>
      <c r="L25" s="210"/>
      <c r="M25" s="210"/>
      <c r="N25" s="210"/>
      <c r="O25" s="210"/>
      <c r="P25" s="210"/>
      <c r="Q25" s="216" t="s">
        <v>124</v>
      </c>
    </row>
    <row r="26" spans="1:17" ht="19.5" customHeight="1">
      <c r="A26" s="112"/>
      <c r="B26" s="111"/>
      <c r="C26" s="111"/>
      <c r="D26" s="111"/>
      <c r="E26" s="115"/>
      <c r="F26" s="115"/>
      <c r="G26" s="90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6" ht="19.5" customHeight="1" thickBot="1">
      <c r="A27" s="97" t="s">
        <v>62</v>
      </c>
      <c r="B27" s="97"/>
      <c r="C27" s="97"/>
      <c r="D27" s="98"/>
      <c r="E27" s="98"/>
      <c r="F27" s="98"/>
    </row>
    <row r="28" spans="1:17" ht="19.5" customHeight="1" thickBot="1">
      <c r="A28" s="382" t="s">
        <v>52</v>
      </c>
      <c r="B28" s="383"/>
      <c r="C28" s="383"/>
      <c r="D28" s="409"/>
      <c r="E28" s="369" t="s">
        <v>50</v>
      </c>
      <c r="F28" s="370"/>
      <c r="G28" s="382" t="s">
        <v>114</v>
      </c>
      <c r="H28" s="383"/>
      <c r="I28" s="383"/>
      <c r="J28" s="383"/>
      <c r="K28" s="383"/>
      <c r="L28" s="383"/>
      <c r="M28" s="383"/>
      <c r="N28" s="383"/>
      <c r="O28" s="383"/>
      <c r="P28" s="383"/>
      <c r="Q28" s="408"/>
    </row>
    <row r="29" spans="1:17" ht="19.5" customHeight="1">
      <c r="A29" s="99" t="s">
        <v>56</v>
      </c>
      <c r="B29" s="399"/>
      <c r="C29" s="399"/>
      <c r="D29" s="399"/>
      <c r="E29" s="364"/>
      <c r="F29" s="365"/>
      <c r="G29" s="176"/>
      <c r="H29" s="207"/>
      <c r="I29" s="207"/>
      <c r="J29" s="207"/>
      <c r="K29" s="207"/>
      <c r="L29" s="207"/>
      <c r="M29" s="207"/>
      <c r="N29" s="207"/>
      <c r="O29" s="207"/>
      <c r="P29" s="207"/>
      <c r="Q29" s="208"/>
    </row>
    <row r="30" spans="1:17" ht="19.5" customHeight="1">
      <c r="A30" s="100" t="s">
        <v>58</v>
      </c>
      <c r="B30" s="379"/>
      <c r="C30" s="379"/>
      <c r="D30" s="379"/>
      <c r="E30" s="357"/>
      <c r="F30" s="358"/>
      <c r="G30" s="177"/>
      <c r="H30" s="204"/>
      <c r="I30" s="204"/>
      <c r="J30" s="204"/>
      <c r="K30" s="204"/>
      <c r="L30" s="204"/>
      <c r="M30" s="204"/>
      <c r="N30" s="204"/>
      <c r="O30" s="204"/>
      <c r="P30" s="204"/>
      <c r="Q30" s="209"/>
    </row>
    <row r="31" spans="1:17" ht="19.5" customHeight="1">
      <c r="A31" s="100" t="s">
        <v>60</v>
      </c>
      <c r="B31" s="379"/>
      <c r="C31" s="379"/>
      <c r="D31" s="380"/>
      <c r="E31" s="357"/>
      <c r="F31" s="358"/>
      <c r="G31" s="177"/>
      <c r="H31" s="204"/>
      <c r="I31" s="204"/>
      <c r="J31" s="204"/>
      <c r="K31" s="204"/>
      <c r="L31" s="204"/>
      <c r="M31" s="204"/>
      <c r="N31" s="204"/>
      <c r="O31" s="204"/>
      <c r="P31" s="204"/>
      <c r="Q31" s="209"/>
    </row>
    <row r="32" spans="1:17" ht="19.5" customHeight="1">
      <c r="A32" s="100" t="s">
        <v>57</v>
      </c>
      <c r="B32" s="379"/>
      <c r="C32" s="379"/>
      <c r="D32" s="380"/>
      <c r="E32" s="357"/>
      <c r="F32" s="358"/>
      <c r="G32" s="177"/>
      <c r="H32" s="204"/>
      <c r="I32" s="204"/>
      <c r="J32" s="204"/>
      <c r="K32" s="204"/>
      <c r="L32" s="204"/>
      <c r="M32" s="204"/>
      <c r="N32" s="204"/>
      <c r="O32" s="204"/>
      <c r="P32" s="204"/>
      <c r="Q32" s="209"/>
    </row>
    <row r="33" spans="1:17" ht="19.5" customHeight="1">
      <c r="A33" s="100" t="s">
        <v>59</v>
      </c>
      <c r="B33" s="379"/>
      <c r="C33" s="379"/>
      <c r="D33" s="380"/>
      <c r="E33" s="357"/>
      <c r="F33" s="358"/>
      <c r="G33" s="177"/>
      <c r="H33" s="204"/>
      <c r="I33" s="204"/>
      <c r="J33" s="204"/>
      <c r="K33" s="204"/>
      <c r="L33" s="204"/>
      <c r="M33" s="204"/>
      <c r="N33" s="204"/>
      <c r="O33" s="204"/>
      <c r="P33" s="204"/>
      <c r="Q33" s="209"/>
    </row>
    <row r="34" spans="1:17" ht="19.5" customHeight="1">
      <c r="A34" s="100" t="s">
        <v>61</v>
      </c>
      <c r="B34" s="379"/>
      <c r="C34" s="379"/>
      <c r="D34" s="380"/>
      <c r="E34" s="357"/>
      <c r="F34" s="358"/>
      <c r="G34" s="177"/>
      <c r="H34" s="204"/>
      <c r="I34" s="204"/>
      <c r="J34" s="204"/>
      <c r="K34" s="204"/>
      <c r="L34" s="204"/>
      <c r="M34" s="204"/>
      <c r="N34" s="204"/>
      <c r="O34" s="204"/>
      <c r="P34" s="204"/>
      <c r="Q34" s="209"/>
    </row>
    <row r="35" spans="1:17" ht="19.5" customHeight="1">
      <c r="A35" s="100" t="s">
        <v>64</v>
      </c>
      <c r="B35" s="379"/>
      <c r="C35" s="379"/>
      <c r="D35" s="380"/>
      <c r="E35" s="357"/>
      <c r="F35" s="358"/>
      <c r="G35" s="177"/>
      <c r="H35" s="204"/>
      <c r="I35" s="204"/>
      <c r="J35" s="204"/>
      <c r="K35" s="204"/>
      <c r="L35" s="204"/>
      <c r="M35" s="204"/>
      <c r="N35" s="204"/>
      <c r="O35" s="204"/>
      <c r="P35" s="204"/>
      <c r="Q35" s="209"/>
    </row>
    <row r="36" spans="1:17" ht="19.5" customHeight="1" thickBot="1">
      <c r="A36" s="101" t="s">
        <v>65</v>
      </c>
      <c r="B36" s="406"/>
      <c r="C36" s="406"/>
      <c r="D36" s="406"/>
      <c r="E36" s="359"/>
      <c r="F36" s="360"/>
      <c r="G36" s="184"/>
      <c r="H36" s="210"/>
      <c r="I36" s="210"/>
      <c r="J36" s="210"/>
      <c r="K36" s="210"/>
      <c r="L36" s="210"/>
      <c r="M36" s="210"/>
      <c r="N36" s="210"/>
      <c r="O36" s="210"/>
      <c r="P36" s="210"/>
      <c r="Q36" s="216" t="s">
        <v>126</v>
      </c>
    </row>
    <row r="37" spans="1:17" ht="19.5" customHeight="1">
      <c r="A37" s="105"/>
      <c r="B37" s="105"/>
      <c r="C37" s="105"/>
      <c r="D37" s="105"/>
      <c r="E37" s="105"/>
      <c r="F37" s="105"/>
      <c r="G37" s="105"/>
      <c r="H37" s="108"/>
      <c r="I37" s="108"/>
      <c r="J37" s="108"/>
      <c r="K37" s="108"/>
      <c r="L37" s="108"/>
      <c r="M37" s="108"/>
      <c r="N37" s="108"/>
      <c r="O37" s="108"/>
      <c r="P37" s="108"/>
      <c r="Q37" s="21"/>
    </row>
    <row r="38" spans="1:15" ht="19.5" customHeight="1" thickBot="1">
      <c r="A38" s="106" t="s">
        <v>55</v>
      </c>
      <c r="B38" s="106"/>
      <c r="C38" s="106"/>
      <c r="D38" s="107"/>
      <c r="E38" s="107"/>
      <c r="F38" s="107"/>
      <c r="G38" s="21"/>
      <c r="H38" s="92"/>
      <c r="I38" s="21"/>
      <c r="J38" s="21"/>
      <c r="K38" s="21"/>
      <c r="L38" s="21"/>
      <c r="M38" s="21"/>
      <c r="N38" s="21"/>
      <c r="O38" s="21"/>
    </row>
    <row r="39" spans="1:17" ht="19.5" customHeight="1" thickBot="1">
      <c r="A39" s="376" t="s">
        <v>18</v>
      </c>
      <c r="B39" s="377"/>
      <c r="C39" s="377"/>
      <c r="D39" s="378"/>
      <c r="E39" s="362" t="s">
        <v>93</v>
      </c>
      <c r="F39" s="363"/>
      <c r="G39" s="382" t="s">
        <v>77</v>
      </c>
      <c r="H39" s="383"/>
      <c r="I39" s="383"/>
      <c r="J39" s="383"/>
      <c r="K39" s="383"/>
      <c r="L39" s="383"/>
      <c r="M39" s="383"/>
      <c r="N39" s="383"/>
      <c r="O39" s="383"/>
      <c r="P39" s="383"/>
      <c r="Q39" s="408"/>
    </row>
    <row r="40" spans="1:17" ht="19.5" customHeight="1">
      <c r="A40" s="99" t="s">
        <v>56</v>
      </c>
      <c r="B40" s="366" t="s">
        <v>110</v>
      </c>
      <c r="C40" s="366"/>
      <c r="D40" s="366"/>
      <c r="E40" s="364"/>
      <c r="F40" s="365"/>
      <c r="G40" s="185"/>
      <c r="H40" s="207"/>
      <c r="I40" s="207"/>
      <c r="J40" s="207"/>
      <c r="K40" s="207"/>
      <c r="L40" s="207"/>
      <c r="M40" s="207"/>
      <c r="N40" s="207"/>
      <c r="O40" s="207"/>
      <c r="P40" s="207"/>
      <c r="Q40" s="209"/>
    </row>
    <row r="41" spans="1:17" ht="19.5" customHeight="1">
      <c r="A41" s="100" t="s">
        <v>58</v>
      </c>
      <c r="B41" s="379" t="s">
        <v>111</v>
      </c>
      <c r="C41" s="379"/>
      <c r="D41" s="379"/>
      <c r="E41" s="357"/>
      <c r="F41" s="358"/>
      <c r="G41" s="180"/>
      <c r="H41" s="204"/>
      <c r="I41" s="204"/>
      <c r="J41" s="204"/>
      <c r="K41" s="204"/>
      <c r="L41" s="204"/>
      <c r="M41" s="204"/>
      <c r="N41" s="204"/>
      <c r="O41" s="204"/>
      <c r="P41" s="204"/>
      <c r="Q41" s="209"/>
    </row>
    <row r="42" spans="1:17" ht="19.5" customHeight="1">
      <c r="A42" s="100" t="s">
        <v>60</v>
      </c>
      <c r="B42" s="379"/>
      <c r="C42" s="379"/>
      <c r="D42" s="379"/>
      <c r="E42" s="357"/>
      <c r="F42" s="358"/>
      <c r="G42" s="180"/>
      <c r="H42" s="204"/>
      <c r="I42" s="204"/>
      <c r="J42" s="204"/>
      <c r="K42" s="204"/>
      <c r="L42" s="204"/>
      <c r="M42" s="204"/>
      <c r="N42" s="204"/>
      <c r="O42" s="204"/>
      <c r="P42" s="204"/>
      <c r="Q42" s="209"/>
    </row>
    <row r="43" spans="1:17" ht="19.5" customHeight="1" thickBot="1">
      <c r="A43" s="103" t="s">
        <v>57</v>
      </c>
      <c r="B43" s="361"/>
      <c r="C43" s="361"/>
      <c r="D43" s="361"/>
      <c r="E43" s="367"/>
      <c r="F43" s="368"/>
      <c r="G43" s="177"/>
      <c r="H43" s="204"/>
      <c r="I43" s="204"/>
      <c r="J43" s="204"/>
      <c r="K43" s="204"/>
      <c r="L43" s="204"/>
      <c r="M43" s="204"/>
      <c r="N43" s="204"/>
      <c r="O43" s="204"/>
      <c r="P43" s="204"/>
      <c r="Q43" s="209"/>
    </row>
    <row r="44" spans="1:17" ht="19.5" customHeight="1" thickBot="1" thickTop="1">
      <c r="A44" s="114"/>
      <c r="B44" s="183"/>
      <c r="C44" s="183"/>
      <c r="D44" s="183"/>
      <c r="E44" s="355">
        <f>SUM(E40:F43)</f>
        <v>0</v>
      </c>
      <c r="F44" s="356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6" t="s">
        <v>125</v>
      </c>
    </row>
  </sheetData>
  <sheetProtection/>
  <mergeCells count="72">
    <mergeCell ref="N2:Q2"/>
    <mergeCell ref="G14:Q14"/>
    <mergeCell ref="G28:Q28"/>
    <mergeCell ref="G39:Q39"/>
    <mergeCell ref="B30:D30"/>
    <mergeCell ref="B33:D33"/>
    <mergeCell ref="B31:D31"/>
    <mergeCell ref="B34:D34"/>
    <mergeCell ref="E30:F30"/>
    <mergeCell ref="E31:F31"/>
    <mergeCell ref="A28:D28"/>
    <mergeCell ref="B29:D29"/>
    <mergeCell ref="B32:D32"/>
    <mergeCell ref="A10:D10"/>
    <mergeCell ref="A5:D5"/>
    <mergeCell ref="A6:D6"/>
    <mergeCell ref="B15:D15"/>
    <mergeCell ref="B18:D18"/>
    <mergeCell ref="B41:D41"/>
    <mergeCell ref="B42:D42"/>
    <mergeCell ref="B3:C3"/>
    <mergeCell ref="A7:D7"/>
    <mergeCell ref="A8:D8"/>
    <mergeCell ref="A9:D9"/>
    <mergeCell ref="B17:D17"/>
    <mergeCell ref="B20:D20"/>
    <mergeCell ref="B35:D35"/>
    <mergeCell ref="B36:D36"/>
    <mergeCell ref="B22:D22"/>
    <mergeCell ref="A4:Q4"/>
    <mergeCell ref="E17:F17"/>
    <mergeCell ref="E18:F18"/>
    <mergeCell ref="E20:F20"/>
    <mergeCell ref="L5:Q5"/>
    <mergeCell ref="N11:O11"/>
    <mergeCell ref="E7:Q7"/>
    <mergeCell ref="N8:O8"/>
    <mergeCell ref="N9:O9"/>
    <mergeCell ref="E5:I5"/>
    <mergeCell ref="E6:Q6"/>
    <mergeCell ref="L2:M2"/>
    <mergeCell ref="J5:K5"/>
    <mergeCell ref="N10:O10"/>
    <mergeCell ref="A39:D39"/>
    <mergeCell ref="B16:D16"/>
    <mergeCell ref="B19:D19"/>
    <mergeCell ref="E15:F15"/>
    <mergeCell ref="E16:F16"/>
    <mergeCell ref="M13:O13"/>
    <mergeCell ref="A14:D14"/>
    <mergeCell ref="E14:F14"/>
    <mergeCell ref="E8:G8"/>
    <mergeCell ref="I8:K8"/>
    <mergeCell ref="B21:D21"/>
    <mergeCell ref="E21:F21"/>
    <mergeCell ref="E19:F19"/>
    <mergeCell ref="E22:F22"/>
    <mergeCell ref="E28:F28"/>
    <mergeCell ref="E33:F33"/>
    <mergeCell ref="E29:F29"/>
    <mergeCell ref="E32:F32"/>
    <mergeCell ref="E44:F44"/>
    <mergeCell ref="E34:F34"/>
    <mergeCell ref="E35:F35"/>
    <mergeCell ref="E36:F36"/>
    <mergeCell ref="B43:D43"/>
    <mergeCell ref="E39:F39"/>
    <mergeCell ref="E40:F40"/>
    <mergeCell ref="E41:F41"/>
    <mergeCell ref="E42:F42"/>
    <mergeCell ref="B40:D40"/>
    <mergeCell ref="E43:F43"/>
  </mergeCells>
  <conditionalFormatting sqref="E5 L5:Q5 E7:Q7 E8:G8 I8:K8 F9:F10 I9:I10 L10 P8">
    <cfRule type="containsBlanks" priority="2" dxfId="0">
      <formula>LEN(TRIM(E5))=0</formula>
    </cfRule>
  </conditionalFormatting>
  <conditionalFormatting sqref="E6">
    <cfRule type="containsBlanks" priority="1" dxfId="0">
      <formula>LEN(TRIM(E6))=0</formula>
    </cfRule>
  </conditionalFormatting>
  <dataValidations count="2">
    <dataValidation errorStyle="warning" type="list" allowBlank="1" showInputMessage="1" showErrorMessage="1" error="内訳確認してください" sqref="I9">
      <formula1>"0,1,2"</formula1>
    </dataValidation>
    <dataValidation type="list" allowBlank="1" showInputMessage="1" showErrorMessage="1" sqref="L9">
      <formula1>"0,1"</formula1>
    </dataValidation>
  </dataValidations>
  <printOptions verticalCentered="1"/>
  <pageMargins left="0.7874015748031497" right="0.1968503937007874" top="0.3937007874015748" bottom="0.3937007874015748" header="0.5118110236220472" footer="0.11811023622047245"/>
  <pageSetup horizontalDpi="600" verticalDpi="600" orientation="portrait" paperSize="9" scale="95" r:id="rId3"/>
  <headerFooter alignWithMargins="0">
    <oddFooter>&amp;L&amp;"ＭＳ Ｐゴシック,太字"&amp;10※部ごとに添付書類とあわせてクリップで留め、算出基準表の順に並べて提出すること。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下垣内　紀子</dc:creator>
  <cp:keywords/>
  <dc:description/>
  <cp:lastModifiedBy>中田　結香</cp:lastModifiedBy>
  <cp:lastPrinted>2019-05-28T05:45:44Z</cp:lastPrinted>
  <dcterms:created xsi:type="dcterms:W3CDTF">2003-03-13T06:45:51Z</dcterms:created>
  <dcterms:modified xsi:type="dcterms:W3CDTF">2019-10-28T04:01:26Z</dcterms:modified>
  <cp:category/>
  <cp:version/>
  <cp:contentType/>
  <cp:contentStatus/>
</cp:coreProperties>
</file>